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4 - Zpevněné plochy" sheetId="2" r:id="rId2"/>
    <sheet name="02 - VRN - vedlejší rozpo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D4 - Zpevněné plochy'!$C$86:$K$216</definedName>
    <definedName name="_xlnm.Print_Area" localSheetId="1">'01 - D4 - Zpevněné plochy'!$C$74:$K$216</definedName>
    <definedName name="_xlnm.Print_Titles" localSheetId="1">'01 - D4 - Zpevněné plochy'!$86:$86</definedName>
    <definedName name="_xlnm._FilterDatabase" localSheetId="2" hidden="1">'02 - VRN - vedlejší rozpo...'!$C$81:$K$91</definedName>
    <definedName name="_xlnm.Print_Area" localSheetId="2">'02 - VRN - vedlejší rozpo...'!$C$69:$K$91</definedName>
    <definedName name="_xlnm.Print_Titles" localSheetId="2">'02 - VRN - vedlejší rozpo...'!$81:$81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T88"/>
  <c r="R89"/>
  <c r="R88"/>
  <c r="P89"/>
  <c r="P88"/>
  <c r="BI85"/>
  <c r="BH85"/>
  <c r="BG85"/>
  <c r="BF85"/>
  <c r="T85"/>
  <c r="T84"/>
  <c r="T83"/>
  <c r="T82"/>
  <c r="R85"/>
  <c r="R84"/>
  <c r="R83"/>
  <c r="R82"/>
  <c r="P85"/>
  <c r="P84"/>
  <c r="P83"/>
  <c r="P82"/>
  <c i="1" r="AU56"/>
  <c i="3"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48"/>
  <c i="2" r="J37"/>
  <c r="J36"/>
  <c i="1" r="AY55"/>
  <c i="2" r="J35"/>
  <c i="1" r="AX55"/>
  <c i="2" r="BI214"/>
  <c r="BH214"/>
  <c r="BG214"/>
  <c r="BF214"/>
  <c r="T214"/>
  <c r="T213"/>
  <c r="R214"/>
  <c r="R213"/>
  <c r="P214"/>
  <c r="P213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BK181"/>
  <c r="BK155"/>
  <c r="BK146"/>
  <c r="J141"/>
  <c r="BK214"/>
  <c r="J133"/>
  <c r="J124"/>
  <c r="J114"/>
  <c r="J214"/>
  <c r="BK205"/>
  <c r="BK199"/>
  <c r="J176"/>
  <c r="BK102"/>
  <c r="BK189"/>
  <c r="J185"/>
  <c r="J90"/>
  <c i="3" r="J85"/>
  <c r="BK85"/>
  <c i="2" r="BK167"/>
  <c r="J159"/>
  <c r="J151"/>
  <c r="BK137"/>
  <c r="BK176"/>
  <c r="J128"/>
  <c r="BK118"/>
  <c r="BK110"/>
  <c r="BK94"/>
  <c r="BK209"/>
  <c r="J205"/>
  <c r="J181"/>
  <c r="J106"/>
  <c r="J195"/>
  <c r="BK185"/>
  <c r="J94"/>
  <c i="3" r="J89"/>
  <c r="BK89"/>
  <c i="2" r="BK163"/>
  <c r="BK159"/>
  <c r="J155"/>
  <c r="J146"/>
  <c r="J137"/>
  <c r="BK172"/>
  <c r="BK128"/>
  <c r="J118"/>
  <c r="J98"/>
  <c r="BK90"/>
  <c r="J209"/>
  <c r="J199"/>
  <c r="J110"/>
  <c r="BK195"/>
  <c r="J189"/>
  <c r="J102"/>
  <c i="3" r="F37"/>
  <c i="2" r="J172"/>
  <c r="J163"/>
  <c r="BK151"/>
  <c r="BK141"/>
  <c r="BK133"/>
  <c r="J167"/>
  <c r="BK124"/>
  <c r="BK114"/>
  <c r="BK106"/>
  <c i="1" r="AS54"/>
  <c i="2" r="BK98"/>
  <c i="3" r="F36"/>
  <c i="2" l="1" r="BK89"/>
  <c r="J89"/>
  <c r="J61"/>
  <c r="BK132"/>
  <c r="J132"/>
  <c r="J62"/>
  <c r="BK150"/>
  <c r="J150"/>
  <c r="J64"/>
  <c r="P89"/>
  <c r="P132"/>
  <c r="R150"/>
  <c r="P171"/>
  <c r="T171"/>
  <c r="P180"/>
  <c r="T180"/>
  <c r="R89"/>
  <c r="T132"/>
  <c r="T150"/>
  <c r="R171"/>
  <c r="T89"/>
  <c r="T88"/>
  <c r="T87"/>
  <c r="R132"/>
  <c r="P150"/>
  <c r="BK171"/>
  <c r="J171"/>
  <c r="J65"/>
  <c r="BK180"/>
  <c r="J180"/>
  <c r="J66"/>
  <c r="R180"/>
  <c r="BK145"/>
  <c r="J145"/>
  <c r="J63"/>
  <c i="3" r="BK84"/>
  <c r="J84"/>
  <c r="J61"/>
  <c i="2" r="BK213"/>
  <c r="J213"/>
  <c r="J67"/>
  <c i="3" r="BK88"/>
  <c r="J88"/>
  <c r="J62"/>
  <c r="F55"/>
  <c r="E72"/>
  <c r="J76"/>
  <c r="J79"/>
  <c r="BE85"/>
  <c r="BE89"/>
  <c i="1" r="BC56"/>
  <c r="BD56"/>
  <c i="2" r="F55"/>
  <c r="J84"/>
  <c r="BE94"/>
  <c r="BE185"/>
  <c r="BE189"/>
  <c r="BE98"/>
  <c r="BE102"/>
  <c r="BE176"/>
  <c r="BE195"/>
  <c r="BE199"/>
  <c r="BE205"/>
  <c r="BE209"/>
  <c r="BE214"/>
  <c r="E48"/>
  <c r="J52"/>
  <c r="BE90"/>
  <c r="BE106"/>
  <c r="BE110"/>
  <c r="BE114"/>
  <c r="BE118"/>
  <c r="BE124"/>
  <c r="BE128"/>
  <c r="BE133"/>
  <c r="BE163"/>
  <c r="BE172"/>
  <c r="BE137"/>
  <c r="BE141"/>
  <c r="BE146"/>
  <c r="BE151"/>
  <c r="BE155"/>
  <c r="BE159"/>
  <c r="BE167"/>
  <c r="BE181"/>
  <c r="F34"/>
  <c i="1" r="BA55"/>
  <c i="3" r="F34"/>
  <c i="1" r="BA56"/>
  <c i="2" r="J34"/>
  <c i="1" r="AW55"/>
  <c i="3" r="F35"/>
  <c i="1" r="BB56"/>
  <c i="2" r="F36"/>
  <c i="1" r="BC55"/>
  <c r="BC54"/>
  <c r="W32"/>
  <c i="3" r="J34"/>
  <c i="1" r="AW56"/>
  <c i="2" r="F37"/>
  <c i="1" r="BD55"/>
  <c r="BD54"/>
  <c r="W33"/>
  <c i="2" r="F35"/>
  <c i="1" r="BB55"/>
  <c i="2" l="1" r="R88"/>
  <c r="R87"/>
  <c r="P88"/>
  <c r="P87"/>
  <c i="1" r="AU55"/>
  <c i="2" r="BK88"/>
  <c r="BK87"/>
  <c r="J87"/>
  <c i="3" r="BK83"/>
  <c r="BK82"/>
  <c r="J82"/>
  <c r="J59"/>
  <c i="1" r="AU54"/>
  <c i="2" r="J33"/>
  <c i="1" r="AV55"/>
  <c r="AT55"/>
  <c i="2" r="J30"/>
  <c i="1" r="AG55"/>
  <c r="BB54"/>
  <c r="W31"/>
  <c r="BA54"/>
  <c r="AW54"/>
  <c r="AK30"/>
  <c i="3" r="J33"/>
  <c i="1" r="AV56"/>
  <c r="AT56"/>
  <c i="3" r="F33"/>
  <c i="1" r="AZ56"/>
  <c i="2" r="F33"/>
  <c i="1" r="AZ55"/>
  <c r="AY54"/>
  <c i="2" l="1" r="J88"/>
  <c r="J60"/>
  <c i="3" r="J83"/>
  <c r="J60"/>
  <c i="2" r="J59"/>
  <c r="J39"/>
  <c i="1" r="AN55"/>
  <c i="3" r="J30"/>
  <c i="1" r="AG56"/>
  <c r="AG54"/>
  <c r="AK26"/>
  <c r="W30"/>
  <c r="AX54"/>
  <c r="AZ54"/>
  <c r="W29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<sst xmlns="http://schemas.openxmlformats.org/spreadsheetml/2006/main">
  <si>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</si>
  <si>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</si>
  <si>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</si>
  <si>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</si>
  <si>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</si>
  <si>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{0cecdb46-7f16-4284-9831-99bc9a0c3aea}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</si>
  <si>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</si>
  <si>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</si>
  <si>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</si>
  <si>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</si>
  <si>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</si>
  <si>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</si>
  <si>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</si>
  <si>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</si>
  <si>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01OPR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</si>
  <si>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</si>
  <si>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</si>
  <si>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Osazení vjezd. vrat do stáv. objektu - D4 - zpevněné plochy</t>
  </si>
  <si>
    <t>KSO:</t>
  </si>
  <si>
    <t/>
  </si>
  <si>
    <t>CC-CZ:</t>
  </si>
  <si>
    <t>Místo:</t>
  </si>
  <si>
    <t>Nymburk</t>
  </si>
  <si>
    <t>Datum:</t>
  </si>
  <si>
    <t>9. 4. 2024</t>
  </si>
  <si>
    <t>Zadavatel:</t>
  </si>
  <si>
    <t>IČ:</t>
  </si>
  <si>
    <t>SOŠ a SOU Nymburk</t>
  </si>
  <si>
    <t>DIČ:</t>
  </si>
  <si>
    <t>Uchazeč:</t>
  </si>
  <si>
    <t>Vyplň údaj</t>
  </si>
  <si>
    <t>Projektant:</t>
  </si>
  <si>
    <t>Ing. Jana Malát Dušková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</si>
  <si>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</si>
  <si>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</si>
  <si>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</si>
  <si>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</si>
  <si>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</si>
  <si>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</si>
  <si>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</si>
  <si>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</si>
  <si>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</si>
  <si>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</si>
  <si>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</si>
  <si>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</si>
  <si>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</si>
  <si>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</si>
  <si>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</si>
  <si>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</si>
  <si>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</si>
  <si>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</si>
  <si>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</si>
  <si>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</si>
  <si>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</si>
  <si>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</si>
  <si>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</si>
  <si>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</si>
  <si>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</si>
  <si>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</si>
  <si>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</si>
  <si>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</si>
  <si>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</si>
  <si>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</si>
  <si>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</si>
  <si>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</si>
  <si>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</si>
  <si>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</si>
  <si>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</si>
  <si>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</si>
  <si>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</si>
  <si>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</si>
  <si>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</si>
  <si>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</si>
  <si>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</si>
  <si>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</si>
  <si>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</si>
  <si>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</si>
  <si>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</si>
  <si>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D4 - Zpevněné plochy</t>
  </si>
  <si>
    <t>STA</t>
  </si>
  <si>
    <t>1</t>
  </si>
  <si>
    <t>{a63e03f8-2951-47a2-b7d0-32c63ac31d1c}</t>
  </si>
  <si>
    <t>2</t>
  </si>
  <si>
    <t>02</t>
  </si>
  <si>
    <t>VRN - vedlejší rozpočtové náklady</t>
  </si>
  <si>
    <t>{1ff11857-6ddc-4778-a95e-acfcb058add0}</t>
  </si>
  <si>
    <t>KRYCÍ LIST SOUPISU PRACÍ</t>
  </si>
  <si>
    <t>Objekt:</t>
  </si>
  <si>
    <t>01 - D4 -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</si>
  <si>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</si>
  <si>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</si>
  <si>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</si>
  <si>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</si>
  <si>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</si>
  <si>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</si>
  <si>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</si>
  <si>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</si>
  <si>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</si>
  <si>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</si>
  <si>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</si>
  <si>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</si>
  <si>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</si>
  <si>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</si>
  <si>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</si>
  <si>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</si>
  <si>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</si>
  <si>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</si>
  <si>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</si>
  <si>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</si>
  <si>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</si>
  <si>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</si>
  <si>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</si>
  <si>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</si>
  <si>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</si>
  <si>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</si>
  <si>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</si>
  <si>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</si>
  <si>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</si>
  <si>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</si>
  <si>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111111321</t>
  </si>
  <si>
    <t>Odstranění ruderálního porostu přes 100 do 500 m2 naložení a odvoz do 20 km v rovině nebo svahu do 1:5</t>
  </si>
  <si>
    <t>m2</t>
  </si>
  <si>
    <t>CS ÚRS 2024 01</t>
  </si>
  <si>
    <t>4</t>
  </si>
  <si>
    <t>-144615610</t>
  </si>
  <si>
    <t>PP</t>
  </si>
  <si>
    <t>Odstranění ruderálního porostu z plochy přes 100 do 500 m2 v rovině nebo na svahu do 1:5</t>
  </si>
  <si>
    <t>Online PSC</t>
  </si>
  <si>
    <t>https://podminky.urs.cz/item/CS_URS_2024_01/111111321</t>
  </si>
  <si>
    <t>VV</t>
  </si>
  <si>
    <t>218 "218 m2, výměra celkové plochy"</t>
  </si>
  <si>
    <t>111251102</t>
  </si>
  <si>
    <t>Odstranění křovin a stromů průměru kmene do 100 mm i s kořeny sklonu terénu do 1:5 z celkové plochy přes 100 do 500 m2 strojně</t>
  </si>
  <si>
    <t>-1393466910</t>
  </si>
  <si>
    <t>Odstranění křovin a stromů s odstraněním kořenů strojně průměru kmene do 100 mm v rovině nebo ve svahu sklonu terénu do 1:5, při celkové ploše přes 100 do 500 m2</t>
  </si>
  <si>
    <t>https://podminky.urs.cz/item/CS_URS_2024_01/111251102</t>
  </si>
  <si>
    <t>3</t>
  </si>
  <si>
    <t>111301111</t>
  </si>
  <si>
    <t>Sejmutí drnu tl do 100 mm s přemístěním do 50 m nebo naložením na dopravní prostředek</t>
  </si>
  <si>
    <t>1394060816</t>
  </si>
  <si>
    <t>Sejmutí drnu tl. do 100 mm, v jakékoliv ploše</t>
  </si>
  <si>
    <t>https://podminky.urs.cz/item/CS_URS_2024_01/111301111</t>
  </si>
  <si>
    <t>103 "stávající povrch - zatavněná plocha 103 m2"</t>
  </si>
  <si>
    <t>113106291</t>
  </si>
  <si>
    <t>Rozebrání vozovek ze silničních dílců se spárami zalitými živicí strojně pl přes 50 do 200 m2</t>
  </si>
  <si>
    <t>-1350772640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</si>
  <si>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živicí</t>
  </si>
  <si>
    <t>https://podminky.urs.cz/item/CS_URS_2024_01/113106291</t>
  </si>
  <si>
    <t>92 "stávající povrch - panely 92 m2"</t>
  </si>
  <si>
    <t>5</t>
  </si>
  <si>
    <t>113107332</t>
  </si>
  <si>
    <t>Odstranění podkladu z betonu prostého tl přes 150 do 300 mm strojně pl do 50 m2</t>
  </si>
  <si>
    <t>-1554671960</t>
  </si>
  <si>
    <t>Odstranění podkladů nebo krytů strojně plochy jednotlivě do 50 m2 s přemístěním hmot na skládku na vzdálenost do 3 m nebo s naložením na dopravní prostředek z betonu prostého, o tl. vrstvy přes 150 do 300 mm</t>
  </si>
  <si>
    <t>https://podminky.urs.cz/item/CS_URS_2024_01/113107332</t>
  </si>
  <si>
    <t>23 "stávající povrch - beton tl. 20 cm, 23 m2"</t>
  </si>
  <si>
    <t>6</t>
  </si>
  <si>
    <t>113202111</t>
  </si>
  <si>
    <t>Vytrhání obrub krajníků obrubníků stojatých</t>
  </si>
  <si>
    <t>m</t>
  </si>
  <si>
    <t>-910103046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</si>
  <si>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</si>
  <si>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</si>
  <si>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2*12 "24 bm"</t>
  </si>
  <si>
    <t>7</t>
  </si>
  <si>
    <t>122251104</t>
  </si>
  <si>
    <t>Odkopávky a prokopávky nezapažené v hornině třídy těžitelnosti I skupiny 3 objem do 500 m3 strojně</t>
  </si>
  <si>
    <t>m3</t>
  </si>
  <si>
    <t>-2088257668</t>
  </si>
  <si>
    <t>Odkopávky a prokopávky nezapažené strojně v hornině třídy těžitelnosti I skupiny 3 přes 100 do 500 m3</t>
  </si>
  <si>
    <t>https://podminky.urs.cz/item/CS_URS_2024_01/122251104</t>
  </si>
  <si>
    <t>202*0,5 "výkop pro aktivní zónu, hl. 0,5 m, plocha 218-16 m2"</t>
  </si>
  <si>
    <t>8</t>
  </si>
  <si>
    <t>162751117</t>
  </si>
  <si>
    <t>Vodorovné přemístění přes 9 000 do 10000 m výkopku/sypaniny z horniny třídy těžitelnosti I skupiny 1 až 3</t>
  </si>
  <si>
    <t>-1330139151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</si>
  <si>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</si>
  <si>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</si>
  <si>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103*0,1 "viz. sejmutí trávníku"</t>
  </si>
  <si>
    <t>101 "viz. odkopávky"</t>
  </si>
  <si>
    <t>Součet</t>
  </si>
  <si>
    <t>9</t>
  </si>
  <si>
    <t>162751119</t>
  </si>
  <si>
    <t>Příplatek k vodorovnému přemístění výkopku/sypaniny z horniny třídy těžitelnosti I skupiny 1 až 3 ZKD 1000 m přes 10000 m</t>
  </si>
  <si>
    <t>1437737684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</si>
  <si>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</si>
  <si>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</si>
  <si>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111,3*10 "def. skládka do 20 km"</t>
  </si>
  <si>
    <t>10</t>
  </si>
  <si>
    <t>181951112</t>
  </si>
  <si>
    <t>Úprava pláně v hornině třídy těžitelnosti I skupiny 1 až 3 se zhutněním strojně</t>
  </si>
  <si>
    <t>-868501679</t>
  </si>
  <si>
    <t>Úprava pláně vyrovnáním výškových rozdílů strojně v hornině třídy těžitelnosti I, skupiny 1 až 3 se zhutněním</t>
  </si>
  <si>
    <t>https://podminky.urs.cz/item/CS_URS_2024_01/181951112</t>
  </si>
  <si>
    <t>218 "218 m2, celková výměra plochy"</t>
  </si>
  <si>
    <t>Zakládání</t>
  </si>
  <si>
    <t>11</t>
  </si>
  <si>
    <t>213141111</t>
  </si>
  <si>
    <t>Zřízení vrstvy z geotextilie v rovině nebo ve sklonu do 1:5 š do 3 m</t>
  </si>
  <si>
    <t>-1585958843</t>
  </si>
  <si>
    <t>Zřízení vrstvy z geotextilie filtrační, separační, odvodňovací, ochranné, výztužné nebo protierozní v rovině nebo ve sklonu do 1:5, šířky do 3 m</t>
  </si>
  <si>
    <t>https://podminky.urs.cz/item/CS_URS_2024_01/213141111</t>
  </si>
  <si>
    <t>218+202 "218 m2 - celá plocha - aktivní zóna, 202 m2 - plocha bez 16 m2 uložených do betonu)</t>
  </si>
  <si>
    <t>M</t>
  </si>
  <si>
    <t>69311015a</t>
  </si>
  <si>
    <t>geotextilie tkaná PES 400/50kN/m</t>
  </si>
  <si>
    <t>1912588319</t>
  </si>
  <si>
    <t>218</t>
  </si>
  <si>
    <t>218*1,1845 'Přepočtené koeficientem množství</t>
  </si>
  <si>
    <t>13</t>
  </si>
  <si>
    <t>TCT.0013370.URS</t>
  </si>
  <si>
    <t>geotextilie tkaná (polypropylen) PK-TEX PP 60 280 g/m2</t>
  </si>
  <si>
    <t>1039980766</t>
  </si>
  <si>
    <t>202</t>
  </si>
  <si>
    <t>202*1,1845 'Přepočtené koeficientem množství</t>
  </si>
  <si>
    <t>Vodorovné konstrukce</t>
  </si>
  <si>
    <t>14</t>
  </si>
  <si>
    <t>451317777</t>
  </si>
  <si>
    <t>Podklad nebo lože pod dlažbu vodorovný nebo do sklonu 1:5 z betonu prostého tl přes 50 do 100 mm</t>
  </si>
  <si>
    <t>1732026716</t>
  </si>
  <si>
    <t>Podklad nebo lože pod dlažbu (přídlažbu) v ploše vodorovné nebo ve sklonu do 1:5, tloušťky od 50 do 100 mm z betonu prostého</t>
  </si>
  <si>
    <t>https://podminky.urs.cz/item/CS_URS_2024_01/451317777</t>
  </si>
  <si>
    <t>16 "16 m2, plocha u podzemní jímky"</t>
  </si>
  <si>
    <t>Komunikace pozemní</t>
  </si>
  <si>
    <t>15</t>
  </si>
  <si>
    <t>564871111a</t>
  </si>
  <si>
    <t>Podklad ze štěrkodrtě ŠD plochy přes 100 m2 tl 250 mm</t>
  </si>
  <si>
    <t>-1177572863</t>
  </si>
  <si>
    <t>Podklad ze štěrkodrti ŠD s rozprostřením a zhutněním plochy přes 100 m2, po zhutnění tl. 250 mm</t>
  </si>
  <si>
    <t>https://podminky.urs.cz/item/CS_URS_2024_01/564871111a</t>
  </si>
  <si>
    <t>218-16 "celá plocha 218 m2 - plocha jímky 16 m2"</t>
  </si>
  <si>
    <t>16</t>
  </si>
  <si>
    <t>564871111b</t>
  </si>
  <si>
    <t>-1572505151</t>
  </si>
  <si>
    <t>https://podminky.urs.cz/item/CS_URS_2024_01/564871111b</t>
  </si>
  <si>
    <t>(218-16)*2 "celkový plocha - plocha jímky, 2x - tl. vrstvy 0,5 m"</t>
  </si>
  <si>
    <t>17</t>
  </si>
  <si>
    <t>566201111</t>
  </si>
  <si>
    <t>Úprava krytu z kameniva drceného pro nový kryt s doplněním kameniva drceného do 0,04 m3/m2</t>
  </si>
  <si>
    <t>-1043562632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</si>
  <si>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</si>
  <si>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https://podminky.urs.cz/item/CS_URS_2024_01/566201111</t>
  </si>
  <si>
    <t>218 "příprava podkladu na ZD"</t>
  </si>
  <si>
    <t>18</t>
  </si>
  <si>
    <t>596212212</t>
  </si>
  <si>
    <t>Kladení zámkové dlažby pozemních komunikací ručně tl 80 mm skupiny A pl přes 100 do 300 m2</t>
  </si>
  <si>
    <t>-422568569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</si>
  <si>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</si>
  <si>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https://podminky.urs.cz/item/CS_URS_2024_01/596212212</t>
  </si>
  <si>
    <t>218"218 m2, výměra celkové plochy"</t>
  </si>
  <si>
    <t>19</t>
  </si>
  <si>
    <t>59245013</t>
  </si>
  <si>
    <t>dlažba zámková betonová tvaru I 200x165mm tl 80mm přírodní</t>
  </si>
  <si>
    <t>293657521</t>
  </si>
  <si>
    <t>218 "218 m2, celková plocha"</t>
  </si>
  <si>
    <t>218*1,02 'Přepočtené koeficientem množství</t>
  </si>
  <si>
    <t>Ostatní konstrukce a práce, bourání</t>
  </si>
  <si>
    <t>20</t>
  </si>
  <si>
    <t>916131212</t>
  </si>
  <si>
    <t>Osazení silničního obrubníku betonového stojatého bez boční opěry do lože z betonu prostého</t>
  </si>
  <si>
    <t>2007724912</t>
  </si>
  <si>
    <t>Osazení silničního obrubníku betonového se zřízením lože, s vyplněním a zatřením spár cementovou maltou stojatého bez boční opěry, do lože z betonu prostého</t>
  </si>
  <si>
    <t>https://podminky.urs.cz/item/CS_URS_2024_01/916131212</t>
  </si>
  <si>
    <t>2*12 "viz. situace"</t>
  </si>
  <si>
    <t>59217031</t>
  </si>
  <si>
    <t>obrubník silniční betonový 1000x150x250mm</t>
  </si>
  <si>
    <t>-361564641</t>
  </si>
  <si>
    <t>24 "viz. osazení"</t>
  </si>
  <si>
    <t>24*1,02 'Přepočtené koeficientem množství</t>
  </si>
  <si>
    <t>997</t>
  </si>
  <si>
    <t>Přesun sutě</t>
  </si>
  <si>
    <t>22</t>
  </si>
  <si>
    <t>997221551</t>
  </si>
  <si>
    <t>Vodorovná doprava suti ze sypkých materiálů do 1 km</t>
  </si>
  <si>
    <t>t</t>
  </si>
  <si>
    <t>400281219</t>
  </si>
  <si>
    <t>Vodorovná doprava suti bez naložení, ale se složením a s hrubým urovnáním ze sypkých materiálů, na vzdálenost do 1 km</t>
  </si>
  <si>
    <t>https://podminky.urs.cz/item/CS_URS_2024_01/997221551</t>
  </si>
  <si>
    <t>14,375 "stávající povrch - beton na skládku"</t>
  </si>
  <si>
    <t>23</t>
  </si>
  <si>
    <t>997221559</t>
  </si>
  <si>
    <t>Příplatek ZKD 1 km u vodorovné dopravy suti ze sypkých materiálů</t>
  </si>
  <si>
    <t>-1502531842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</si>
  <si>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</si>
  <si>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</si>
  <si>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14,375*19 "odvoz betonu na def. skládku do 20 km"</t>
  </si>
  <si>
    <t>24</t>
  </si>
  <si>
    <t>997221561</t>
  </si>
  <si>
    <t>Vodorovná doprava suti z kusových materiálů do 1 km</t>
  </si>
  <si>
    <t>-89857056</t>
  </si>
  <si>
    <t>Vodorovná doprava suti bez naložení, ale se složením a s hrubým urovnáním z kusových materiálů, na vzdálenost do 1 km</t>
  </si>
  <si>
    <t>https://podminky.urs.cz/item/CS_URS_2024_01/997221561</t>
  </si>
  <si>
    <t>4,92 "stávající obruby"</t>
  </si>
  <si>
    <t>37,536 "stávající povrch - panely na skládku"</t>
  </si>
  <si>
    <t>25</t>
  </si>
  <si>
    <t>997221579</t>
  </si>
  <si>
    <t>Příplatek ZKD 1 km u vodorovné dopravy vybouraných hmot</t>
  </si>
  <si>
    <t>1995565697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</si>
  <si>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</si>
  <si>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</si>
  <si>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42,456*19 "odvoz panelů na def. skládku do 20 km"</t>
  </si>
  <si>
    <t>26</t>
  </si>
  <si>
    <t>997221861</t>
  </si>
  <si>
    <t>Poplatek za uložení na recyklační skládce (skládkovné) stavebního odpadu z prostého betonu pod kódem 17 01 01</t>
  </si>
  <si>
    <t>512</t>
  </si>
  <si>
    <t>-1906153932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</si>
  <si>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</si>
  <si>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</si>
  <si>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4,92 "obruby"</t>
  </si>
  <si>
    <t>14,375 "beton"</t>
  </si>
  <si>
    <t>27</t>
  </si>
  <si>
    <t>997221862</t>
  </si>
  <si>
    <t>Poplatek za uložení na recyklační skládce (skládkovné) stavebního odpadu z armovaného betonu pod kódem 17 01 01</t>
  </si>
  <si>
    <t>1415648575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</si>
  <si>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</si>
  <si>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</si>
  <si>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37,536 "panely"</t>
  </si>
  <si>
    <t>28</t>
  </si>
  <si>
    <t>997223855</t>
  </si>
  <si>
    <t>Poplatek za uložení na skládce (skládkovné) zeminy a kameniva kód odpadu 170 504</t>
  </si>
  <si>
    <t>281037056</t>
  </si>
  <si>
    <t>Poplatek za uložení stavebního odpadu na skládce (skládkovné) zeminy a kameniva zatříděného do Katalogu odpadů pod kódem 170 504</t>
  </si>
  <si>
    <t>https://podminky.urs.cz/item/CS_URS_2024_01/997223855</t>
  </si>
  <si>
    <t xml:space="preserve">111,3*1,6 "odkopávka+trávník na def. skládku, 1,6  - koef. nakypření"</t>
  </si>
  <si>
    <t>998</t>
  </si>
  <si>
    <t>Přesun hmot</t>
  </si>
  <si>
    <t>29</t>
  </si>
  <si>
    <t>998223011</t>
  </si>
  <si>
    <t>Přesun hmot pro pozemní komunikace s krytem dlážděným</t>
  </si>
  <si>
    <t>-1670910299</t>
  </si>
  <si>
    <t>Přesun hmot pro pozemní komunikace s krytem dlážděným dopravní vzdálenost do 200 m jakékoliv délky objektu</t>
  </si>
  <si>
    <t>https://podminky.urs.cz/item/CS_URS_2024_01/998223011</t>
  </si>
  <si>
    <t>02 - VRN - vedlejší rozpočtové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</si>
  <si>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</si>
  <si>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</si>
  <si>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</si>
  <si>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</si>
  <si>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</si>
  <si>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</si>
  <si>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</si>
  <si>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</si>
  <si>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</si>
  <si>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</si>
  <si>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1631762418</t>
  </si>
  <si>
    <t>https://podminky.urs.cz/item/CS_URS_2024_01/030001000</t>
  </si>
  <si>
    <t>VRN9</t>
  </si>
  <si>
    <t>Ostatní náklady</t>
  </si>
  <si>
    <t>090001000</t>
  </si>
  <si>
    <t>Ostatní náklady - rezerva</t>
  </si>
  <si>
    <t>-1926112264</t>
  </si>
  <si>
    <t>https://podminky.urs.cz/item/CS_URS_2024_01/090001000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</si>
</sst>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21" TargetMode="External" /><Relationship Id="rId2" Type="http://schemas.openxmlformats.org/officeDocument/2006/relationships/hyperlink" Target="https://podminky.urs.cz/item/CS_URS_2024_01/111251102" TargetMode="External" /><Relationship Id="rId3" Type="http://schemas.openxmlformats.org/officeDocument/2006/relationships/hyperlink" Target="https://podminky.urs.cz/item/CS_URS_2024_01/111301111" TargetMode="External" /><Relationship Id="rId4" Type="http://schemas.openxmlformats.org/officeDocument/2006/relationships/hyperlink" Target="https://podminky.urs.cz/item/CS_URS_2024_01/113106291" TargetMode="External" /><Relationship Id="rId5" Type="http://schemas.openxmlformats.org/officeDocument/2006/relationships/hyperlink" Target="https://podminky.urs.cz/item/CS_URS_2024_01/113107332" TargetMode="External" /><Relationship Id="rId6" Type="http://schemas.openxmlformats.org/officeDocument/2006/relationships/hyperlink" Target="https://podminky.urs.cz/item/CS_URS_2024_01/113202111" TargetMode="External" /><Relationship Id="rId7" Type="http://schemas.openxmlformats.org/officeDocument/2006/relationships/hyperlink" Target="https://podminky.urs.cz/item/CS_URS_2024_01/122251104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81951112" TargetMode="External" /><Relationship Id="rId11" Type="http://schemas.openxmlformats.org/officeDocument/2006/relationships/hyperlink" Target="https://podminky.urs.cz/item/CS_URS_2024_01/213141111" TargetMode="External" /><Relationship Id="rId12" Type="http://schemas.openxmlformats.org/officeDocument/2006/relationships/hyperlink" Target="https://podminky.urs.cz/item/CS_URS_2024_01/451317777" TargetMode="External" /><Relationship Id="rId13" Type="http://schemas.openxmlformats.org/officeDocument/2006/relationships/hyperlink" Target="https://podminky.urs.cz/item/CS_URS_2024_01/564871111a" TargetMode="External" /><Relationship Id="rId14" Type="http://schemas.openxmlformats.org/officeDocument/2006/relationships/hyperlink" Target="https://podminky.urs.cz/item/CS_URS_2024_01/564871111b" TargetMode="External" /><Relationship Id="rId15" Type="http://schemas.openxmlformats.org/officeDocument/2006/relationships/hyperlink" Target="https://podminky.urs.cz/item/CS_URS_2024_01/566201111" TargetMode="External" /><Relationship Id="rId16" Type="http://schemas.openxmlformats.org/officeDocument/2006/relationships/hyperlink" Target="https://podminky.urs.cz/item/CS_URS_2024_01/596212212" TargetMode="External" /><Relationship Id="rId17" Type="http://schemas.openxmlformats.org/officeDocument/2006/relationships/hyperlink" Target="https://podminky.urs.cz/item/CS_URS_2024_01/916131212" TargetMode="External" /><Relationship Id="rId18" Type="http://schemas.openxmlformats.org/officeDocument/2006/relationships/hyperlink" Target="https://podminky.urs.cz/item/CS_URS_2024_01/997221551" TargetMode="External" /><Relationship Id="rId19" Type="http://schemas.openxmlformats.org/officeDocument/2006/relationships/hyperlink" Target="https://podminky.urs.cz/item/CS_URS_2024_01/997221559" TargetMode="External" /><Relationship Id="rId20" Type="http://schemas.openxmlformats.org/officeDocument/2006/relationships/hyperlink" Target="https://podminky.urs.cz/item/CS_URS_2024_01/997221561" TargetMode="External" /><Relationship Id="rId21" Type="http://schemas.openxmlformats.org/officeDocument/2006/relationships/hyperlink" Target="https://podminky.urs.cz/item/CS_URS_2024_01/997221579" TargetMode="External" /><Relationship Id="rId22" Type="http://schemas.openxmlformats.org/officeDocument/2006/relationships/hyperlink" Target="https://podminky.urs.cz/item/CS_URS_2024_01/997221861" TargetMode="External" /><Relationship Id="rId23" Type="http://schemas.openxmlformats.org/officeDocument/2006/relationships/hyperlink" Target="https://podminky.urs.cz/item/CS_URS_2024_01/997221862" TargetMode="External" /><Relationship Id="rId24" Type="http://schemas.openxmlformats.org/officeDocument/2006/relationships/hyperlink" Target="https://podminky.urs.cz/item/CS_URS_2024_01/997223855" TargetMode="External" /><Relationship Id="rId25" Type="http://schemas.openxmlformats.org/officeDocument/2006/relationships/hyperlink" Target="https://podminky.urs.cz/item/CS_URS_2024_01/998223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30001000" TargetMode="External" /><Relationship Id="rId2" Type="http://schemas.openxmlformats.org/officeDocument/2006/relationships/hyperlink" Target="https://podminky.urs.cz/item/CS_URS_2024_01/090001000" TargetMode="External" /><Relationship Id="rId3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01OPR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Osazení vjezd. vrat do stáv. objektu - D4 - zpevněné plochy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Nymburk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9. 4. 2024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SOŠ a SOU Nymburk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 Jana Malát Dušková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D4 - Zpevněné plochy'!J30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D4 - Zpevněné plochy'!P87</f>
        <v>0</v>
      </c>
      <c r="AV55" s="119">
        <f>'01 - D4 - Zpevněné plochy'!J33</f>
        <v>0</v>
      </c>
      <c r="AW55" s="119">
        <f>'01 - D4 - Zpevněné plochy'!J34</f>
        <v>0</v>
      </c>
      <c r="AX55" s="119">
        <f>'01 - D4 - Zpevněné plochy'!J35</f>
        <v>0</v>
      </c>
      <c r="AY55" s="119">
        <f>'01 - D4 - Zpevněné plochy'!J36</f>
        <v>0</v>
      </c>
      <c r="AZ55" s="119">
        <f>'01 - D4 - Zpevněné plochy'!F33</f>
        <v>0</v>
      </c>
      <c r="BA55" s="119">
        <f>'01 - D4 - Zpevněné plochy'!F34</f>
        <v>0</v>
      </c>
      <c r="BB55" s="119">
        <f>'01 - D4 - Zpevněné plochy'!F35</f>
        <v>0</v>
      </c>
      <c r="BC55" s="119">
        <f>'01 - D4 - Zpevněné plochy'!F36</f>
        <v>0</v>
      </c>
      <c r="BD55" s="121">
        <f>'01 - D4 - Zpevněné plochy'!F37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VRN - vedlejší rozpo...'!J30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'02 - VRN - vedlejší rozpo...'!P82</f>
        <v>0</v>
      </c>
      <c r="AV56" s="124">
        <f>'02 - VRN - vedlejší rozpo...'!J33</f>
        <v>0</v>
      </c>
      <c r="AW56" s="124">
        <f>'02 - VRN - vedlejší rozpo...'!J34</f>
        <v>0</v>
      </c>
      <c r="AX56" s="124">
        <f>'02 - VRN - vedlejší rozpo...'!J35</f>
        <v>0</v>
      </c>
      <c r="AY56" s="124">
        <f>'02 - VRN - vedlejší rozpo...'!J36</f>
        <v>0</v>
      </c>
      <c r="AZ56" s="124">
        <f>'02 - VRN - vedlejší rozpo...'!F33</f>
        <v>0</v>
      </c>
      <c r="BA56" s="124">
        <f>'02 - VRN - vedlejší rozpo...'!F34</f>
        <v>0</v>
      </c>
      <c r="BB56" s="124">
        <f>'02 - VRN - vedlejší rozpo...'!F35</f>
        <v>0</v>
      </c>
      <c r="BC56" s="124">
        <f>'02 - VRN - vedlejší rozpo...'!F36</f>
        <v>0</v>
      </c>
      <c r="BD56" s="126">
        <f>'02 - VRN - vedlejší rozpo...'!F37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lClQziESKBP3DlQ1970+/vC+4LkUfOjtYf+ZifqykWlhbeUnnZq+9uD0asoupmsk+VraEUxQ2+Z2ZIFt48/KCQ==" hashValue="t6vKmdA9vmAujVuNVIr5JV9MdmmYcTI+WqoX1hLC1sV4ydTlR1OOP73SbePxfa5qUBVVB7QZ0NzJh6UMhcPrW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D4 - Zpevněné plochy'!C2" display="/"/>
    <hyperlink ref="A56" location="'02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stavby'!K6</f>
        <v>Osazení vjezd. vrat do stáv. objektu - D4 - zpevněné plochy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9. 4. 2024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ROUND((SUM(BE87:BE216)),  2)</f>
        <v>0</v>
      </c>
      <c r="G33" s="37"/>
      <c r="H33" s="37"/>
      <c r="I33" s="147">
        <v>0.20999999999999999</v>
      </c>
      <c r="J33" s="146">
        <f>ROUND(((SUM(BE87:BE216))*I33),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ROUND((SUM(BF87:BF216)),  2)</f>
        <v>0</v>
      </c>
      <c r="G34" s="37"/>
      <c r="H34" s="37"/>
      <c r="I34" s="147">
        <v>0.12</v>
      </c>
      <c r="J34" s="146">
        <f>ROUND(((SUM(BF87:BF216))*I34),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ROUND((SUM(BG87:BG216)),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ROUND((SUM(BH87:BH216)),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ROUND((SUM(BI87:BI216)),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Osazení vjezd. vrat do stáv. objektu - D4 - zpevněné plochy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D4 - Zpevněné plochy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Nymburk</v>
      </c>
      <c r="G52" s="39"/>
      <c r="H52" s="39"/>
      <c r="I52" s="31" t="s">
        <v>23</v>
      </c>
      <c r="J52" s="71" t="str">
        <f>IF(J12="","",J12)</f>
        <v>9. 4. 2024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SOŠ a SOU Nymburk</v>
      </c>
      <c r="G54" s="39"/>
      <c r="H54" s="39"/>
      <c r="I54" s="31" t="s">
        <v>31</v>
      </c>
      <c r="J54" s="35" t="str">
        <f>E21</f>
        <v>Ing. Jana Malát Dušková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90</v>
      </c>
      <c r="D57" s="161"/>
      <c r="E57" s="161"/>
      <c r="F57" s="161"/>
      <c r="G57" s="161"/>
      <c r="H57" s="161"/>
      <c r="I57" s="161"/>
      <c r="J57" s="162" t="s">
        <v>91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hidden="1" s="9" customFormat="1" ht="24.96" customHeight="1">
      <c r="A60" s="9"/>
      <c r="B60" s="164"/>
      <c r="C60" s="165"/>
      <c r="D60" s="166" t="s">
        <v>93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94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95</v>
      </c>
      <c r="E62" s="173"/>
      <c r="F62" s="173"/>
      <c r="G62" s="173"/>
      <c r="H62" s="173"/>
      <c r="I62" s="173"/>
      <c r="J62" s="174">
        <f>J132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96</v>
      </c>
      <c r="E63" s="173"/>
      <c r="F63" s="173"/>
      <c r="G63" s="173"/>
      <c r="H63" s="173"/>
      <c r="I63" s="173"/>
      <c r="J63" s="174">
        <f>J145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97</v>
      </c>
      <c r="E64" s="173"/>
      <c r="F64" s="173"/>
      <c r="G64" s="173"/>
      <c r="H64" s="173"/>
      <c r="I64" s="173"/>
      <c r="J64" s="174">
        <f>J150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98</v>
      </c>
      <c r="E65" s="173"/>
      <c r="F65" s="173"/>
      <c r="G65" s="173"/>
      <c r="H65" s="173"/>
      <c r="I65" s="173"/>
      <c r="J65" s="174">
        <f>J171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99</v>
      </c>
      <c r="E66" s="173"/>
      <c r="F66" s="173"/>
      <c r="G66" s="173"/>
      <c r="H66" s="173"/>
      <c r="I66" s="173"/>
      <c r="J66" s="174">
        <f>J180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100</v>
      </c>
      <c r="E67" s="173"/>
      <c r="F67" s="173"/>
      <c r="G67" s="173"/>
      <c r="H67" s="173"/>
      <c r="I67" s="173"/>
      <c r="J67" s="174">
        <f>J213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101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Osazení vjezd. vrat do stáv. objektu - D4 - zpevněné plochy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87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01 - D4 - Zpevněné plochy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Nymburk</v>
      </c>
      <c r="G81" s="39"/>
      <c r="H81" s="39"/>
      <c r="I81" s="31" t="s">
        <v>23</v>
      </c>
      <c r="J81" s="71" t="str">
        <f>IF(J12="","",J12)</f>
        <v>9. 4. 2024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25</v>
      </c>
      <c r="D83" s="39"/>
      <c r="E83" s="39"/>
      <c r="F83" s="26" t="str">
        <f>E15</f>
        <v>SOŠ a SOU Nymburk</v>
      </c>
      <c r="G83" s="39"/>
      <c r="H83" s="39"/>
      <c r="I83" s="31" t="s">
        <v>31</v>
      </c>
      <c r="J83" s="35" t="str">
        <f>E21</f>
        <v>Ing. Jana Malát Dušková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102</v>
      </c>
      <c r="D86" s="179" t="s">
        <v>57</v>
      </c>
      <c r="E86" s="179" t="s">
        <v>53</v>
      </c>
      <c r="F86" s="179" t="s">
        <v>54</v>
      </c>
      <c r="G86" s="179" t="s">
        <v>103</v>
      </c>
      <c r="H86" s="179" t="s">
        <v>104</v>
      </c>
      <c r="I86" s="179" t="s">
        <v>105</v>
      </c>
      <c r="J86" s="179" t="s">
        <v>91</v>
      </c>
      <c r="K86" s="180" t="s">
        <v>106</v>
      </c>
      <c r="L86" s="181"/>
      <c r="M86" s="91" t="s">
        <v>19</v>
      </c>
      <c r="N86" s="92" t="s">
        <v>42</v>
      </c>
      <c r="O86" s="92" t="s">
        <v>107</v>
      </c>
      <c r="P86" s="92" t="s">
        <v>108</v>
      </c>
      <c r="Q86" s="92" t="s">
        <v>109</v>
      </c>
      <c r="R86" s="92" t="s">
        <v>110</v>
      </c>
      <c r="S86" s="92" t="s">
        <v>111</v>
      </c>
      <c r="T86" s="93" t="s">
        <v>112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113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</f>
        <v>0</v>
      </c>
      <c r="Q87" s="95"/>
      <c r="R87" s="184">
        <f>R88</f>
        <v>76.075272010000006</v>
      </c>
      <c r="S87" s="95"/>
      <c r="T87" s="185">
        <f>T88</f>
        <v>56.830999999999996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92</v>
      </c>
      <c r="BK87" s="186">
        <f>BK88</f>
        <v>0</v>
      </c>
    </row>
    <row r="88" s="12" customFormat="1" ht="25.92" customHeight="1">
      <c r="A88" s="12"/>
      <c r="B88" s="187"/>
      <c r="C88" s="188"/>
      <c r="D88" s="189" t="s">
        <v>71</v>
      </c>
      <c r="E88" s="190" t="s">
        <v>114</v>
      </c>
      <c r="F88" s="190" t="s">
        <v>115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P89+P132+P145+P150+P171+P180+P213</f>
        <v>0</v>
      </c>
      <c r="Q88" s="195"/>
      <c r="R88" s="196">
        <f>R89+R132+R145+R150+R171+R180+R213</f>
        <v>76.075272010000006</v>
      </c>
      <c r="S88" s="195"/>
      <c r="T88" s="197">
        <f>T89+T132+T145+T150+T171+T180+T213</f>
        <v>56.830999999999996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72</v>
      </c>
      <c r="AY88" s="198" t="s">
        <v>116</v>
      </c>
      <c r="BK88" s="200">
        <f>BK89+BK132+BK145+BK150+BK171+BK180+BK213</f>
        <v>0</v>
      </c>
    </row>
    <row r="89" s="12" customFormat="1" ht="22.8" customHeight="1">
      <c r="A89" s="12"/>
      <c r="B89" s="187"/>
      <c r="C89" s="188"/>
      <c r="D89" s="189" t="s">
        <v>71</v>
      </c>
      <c r="E89" s="201" t="s">
        <v>80</v>
      </c>
      <c r="F89" s="201" t="s">
        <v>117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SUM(P90:P131)</f>
        <v>0</v>
      </c>
      <c r="Q89" s="195"/>
      <c r="R89" s="196">
        <f>SUM(R90:R131)</f>
        <v>0</v>
      </c>
      <c r="S89" s="195"/>
      <c r="T89" s="197">
        <f>SUM(T90:T131)</f>
        <v>56.830999999999996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80</v>
      </c>
      <c r="AT89" s="199" t="s">
        <v>71</v>
      </c>
      <c r="AU89" s="199" t="s">
        <v>80</v>
      </c>
      <c r="AY89" s="198" t="s">
        <v>116</v>
      </c>
      <c r="BK89" s="200">
        <f>SUM(BK90:BK131)</f>
        <v>0</v>
      </c>
    </row>
    <row r="90" s="2" customFormat="1" ht="33" customHeight="1">
      <c r="A90" s="37"/>
      <c r="B90" s="38"/>
      <c r="C90" s="203" t="s">
        <v>80</v>
      </c>
      <c r="D90" s="203" t="s">
        <v>118</v>
      </c>
      <c r="E90" s="204" t="s">
        <v>119</v>
      </c>
      <c r="F90" s="205" t="s">
        <v>120</v>
      </c>
      <c r="G90" s="206" t="s">
        <v>121</v>
      </c>
      <c r="H90" s="207">
        <v>218</v>
      </c>
      <c r="I90" s="208"/>
      <c r="J90" s="209">
        <f>ROUND(I90*H90,2)</f>
        <v>0</v>
      </c>
      <c r="K90" s="205" t="s">
        <v>122</v>
      </c>
      <c r="L90" s="43"/>
      <c r="M90" s="210" t="s">
        <v>19</v>
      </c>
      <c r="N90" s="211" t="s">
        <v>43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123</v>
      </c>
      <c r="AT90" s="214" t="s">
        <v>118</v>
      </c>
      <c r="AU90" s="214" t="s">
        <v>82</v>
      </c>
      <c r="AY90" s="16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80</v>
      </c>
      <c r="BK90" s="215">
        <f>ROUND(I90*H90,2)</f>
        <v>0</v>
      </c>
      <c r="BL90" s="16" t="s">
        <v>123</v>
      </c>
      <c r="BM90" s="214" t="s">
        <v>124</v>
      </c>
    </row>
    <row r="91" s="2" customFormat="1">
      <c r="A91" s="37"/>
      <c r="B91" s="38"/>
      <c r="C91" s="39"/>
      <c r="D91" s="216" t="s">
        <v>125</v>
      </c>
      <c r="E91" s="39"/>
      <c r="F91" s="217" t="s">
        <v>126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125</v>
      </c>
      <c r="AU91" s="16" t="s">
        <v>82</v>
      </c>
    </row>
    <row r="92" s="2" customFormat="1">
      <c r="A92" s="37"/>
      <c r="B92" s="38"/>
      <c r="C92" s="39"/>
      <c r="D92" s="221" t="s">
        <v>127</v>
      </c>
      <c r="E92" s="39"/>
      <c r="F92" s="222" t="s">
        <v>128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82</v>
      </c>
    </row>
    <row r="93" s="13" customFormat="1">
      <c r="A93" s="13"/>
      <c r="B93" s="223"/>
      <c r="C93" s="224"/>
      <c r="D93" s="216" t="s">
        <v>129</v>
      </c>
      <c r="E93" s="225" t="s">
        <v>19</v>
      </c>
      <c r="F93" s="226" t="s">
        <v>130</v>
      </c>
      <c r="G93" s="224"/>
      <c r="H93" s="227">
        <v>218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129</v>
      </c>
      <c r="AU93" s="233" t="s">
        <v>82</v>
      </c>
      <c r="AV93" s="13" t="s">
        <v>82</v>
      </c>
      <c r="AW93" s="13" t="s">
        <v>33</v>
      </c>
      <c r="AX93" s="13" t="s">
        <v>80</v>
      </c>
      <c r="AY93" s="233" t="s">
        <v>116</v>
      </c>
    </row>
    <row r="94" s="2" customFormat="1" ht="37.8" customHeight="1">
      <c r="A94" s="37"/>
      <c r="B94" s="38"/>
      <c r="C94" s="203" t="s">
        <v>82</v>
      </c>
      <c r="D94" s="203" t="s">
        <v>118</v>
      </c>
      <c r="E94" s="204" t="s">
        <v>131</v>
      </c>
      <c r="F94" s="205" t="s">
        <v>132</v>
      </c>
      <c r="G94" s="206" t="s">
        <v>121</v>
      </c>
      <c r="H94" s="207">
        <v>218</v>
      </c>
      <c r="I94" s="208"/>
      <c r="J94" s="209">
        <f>ROUND(I94*H94,2)</f>
        <v>0</v>
      </c>
      <c r="K94" s="205" t="s">
        <v>122</v>
      </c>
      <c r="L94" s="43"/>
      <c r="M94" s="210" t="s">
        <v>19</v>
      </c>
      <c r="N94" s="211" t="s">
        <v>43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123</v>
      </c>
      <c r="AT94" s="214" t="s">
        <v>118</v>
      </c>
      <c r="AU94" s="214" t="s">
        <v>82</v>
      </c>
      <c r="AY94" s="16" t="s">
        <v>116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80</v>
      </c>
      <c r="BK94" s="215">
        <f>ROUND(I94*H94,2)</f>
        <v>0</v>
      </c>
      <c r="BL94" s="16" t="s">
        <v>123</v>
      </c>
      <c r="BM94" s="214" t="s">
        <v>133</v>
      </c>
    </row>
    <row r="95" s="2" customFormat="1">
      <c r="A95" s="37"/>
      <c r="B95" s="38"/>
      <c r="C95" s="39"/>
      <c r="D95" s="216" t="s">
        <v>125</v>
      </c>
      <c r="E95" s="39"/>
      <c r="F95" s="217" t="s">
        <v>134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125</v>
      </c>
      <c r="AU95" s="16" t="s">
        <v>82</v>
      </c>
    </row>
    <row r="96" s="2" customFormat="1">
      <c r="A96" s="37"/>
      <c r="B96" s="38"/>
      <c r="C96" s="39"/>
      <c r="D96" s="221" t="s">
        <v>127</v>
      </c>
      <c r="E96" s="39"/>
      <c r="F96" s="222" t="s">
        <v>135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127</v>
      </c>
      <c r="AU96" s="16" t="s">
        <v>82</v>
      </c>
    </row>
    <row r="97" s="13" customFormat="1">
      <c r="A97" s="13"/>
      <c r="B97" s="223"/>
      <c r="C97" s="224"/>
      <c r="D97" s="216" t="s">
        <v>129</v>
      </c>
      <c r="E97" s="225" t="s">
        <v>19</v>
      </c>
      <c r="F97" s="226" t="s">
        <v>130</v>
      </c>
      <c r="G97" s="224"/>
      <c r="H97" s="227">
        <v>218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129</v>
      </c>
      <c r="AU97" s="233" t="s">
        <v>82</v>
      </c>
      <c r="AV97" s="13" t="s">
        <v>82</v>
      </c>
      <c r="AW97" s="13" t="s">
        <v>33</v>
      </c>
      <c r="AX97" s="13" t="s">
        <v>80</v>
      </c>
      <c r="AY97" s="233" t="s">
        <v>116</v>
      </c>
    </row>
    <row r="98" s="2" customFormat="1" ht="24.15" customHeight="1">
      <c r="A98" s="37"/>
      <c r="B98" s="38"/>
      <c r="C98" s="203" t="s">
        <v>136</v>
      </c>
      <c r="D98" s="203" t="s">
        <v>118</v>
      </c>
      <c r="E98" s="204" t="s">
        <v>137</v>
      </c>
      <c r="F98" s="205" t="s">
        <v>138</v>
      </c>
      <c r="G98" s="206" t="s">
        <v>121</v>
      </c>
      <c r="H98" s="207">
        <v>103</v>
      </c>
      <c r="I98" s="208"/>
      <c r="J98" s="209">
        <f>ROUND(I98*H98,2)</f>
        <v>0</v>
      </c>
      <c r="K98" s="205" t="s">
        <v>122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123</v>
      </c>
      <c r="AT98" s="214" t="s">
        <v>118</v>
      </c>
      <c r="AU98" s="214" t="s">
        <v>82</v>
      </c>
      <c r="AY98" s="16" t="s">
        <v>116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123</v>
      </c>
      <c r="BM98" s="214" t="s">
        <v>139</v>
      </c>
    </row>
    <row r="99" s="2" customFormat="1">
      <c r="A99" s="37"/>
      <c r="B99" s="38"/>
      <c r="C99" s="39"/>
      <c r="D99" s="216" t="s">
        <v>125</v>
      </c>
      <c r="E99" s="39"/>
      <c r="F99" s="217" t="s">
        <v>140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125</v>
      </c>
      <c r="AU99" s="16" t="s">
        <v>82</v>
      </c>
    </row>
    <row r="100" s="2" customFormat="1">
      <c r="A100" s="37"/>
      <c r="B100" s="38"/>
      <c r="C100" s="39"/>
      <c r="D100" s="221" t="s">
        <v>127</v>
      </c>
      <c r="E100" s="39"/>
      <c r="F100" s="222" t="s">
        <v>141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127</v>
      </c>
      <c r="AU100" s="16" t="s">
        <v>82</v>
      </c>
    </row>
    <row r="101" s="13" customFormat="1">
      <c r="A101" s="13"/>
      <c r="B101" s="223"/>
      <c r="C101" s="224"/>
      <c r="D101" s="216" t="s">
        <v>129</v>
      </c>
      <c r="E101" s="225" t="s">
        <v>19</v>
      </c>
      <c r="F101" s="226" t="s">
        <v>142</v>
      </c>
      <c r="G101" s="224"/>
      <c r="H101" s="227">
        <v>103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129</v>
      </c>
      <c r="AU101" s="233" t="s">
        <v>82</v>
      </c>
      <c r="AV101" s="13" t="s">
        <v>82</v>
      </c>
      <c r="AW101" s="13" t="s">
        <v>33</v>
      </c>
      <c r="AX101" s="13" t="s">
        <v>80</v>
      </c>
      <c r="AY101" s="233" t="s">
        <v>116</v>
      </c>
    </row>
    <row r="102" s="2" customFormat="1" ht="24.15" customHeight="1">
      <c r="A102" s="37"/>
      <c r="B102" s="38"/>
      <c r="C102" s="203" t="s">
        <v>123</v>
      </c>
      <c r="D102" s="203" t="s">
        <v>118</v>
      </c>
      <c r="E102" s="204" t="s">
        <v>143</v>
      </c>
      <c r="F102" s="205" t="s">
        <v>144</v>
      </c>
      <c r="G102" s="206" t="s">
        <v>121</v>
      </c>
      <c r="H102" s="207">
        <v>92</v>
      </c>
      <c r="I102" s="208"/>
      <c r="J102" s="209">
        <f>ROUND(I102*H102,2)</f>
        <v>0</v>
      </c>
      <c r="K102" s="205" t="s">
        <v>122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0.40799999999999997</v>
      </c>
      <c r="T102" s="213">
        <f>S102*H102</f>
        <v>37.535999999999994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123</v>
      </c>
      <c r="AT102" s="214" t="s">
        <v>118</v>
      </c>
      <c r="AU102" s="214" t="s">
        <v>82</v>
      </c>
      <c r="AY102" s="16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80</v>
      </c>
      <c r="BK102" s="215">
        <f>ROUND(I102*H102,2)</f>
        <v>0</v>
      </c>
      <c r="BL102" s="16" t="s">
        <v>123</v>
      </c>
      <c r="BM102" s="214" t="s">
        <v>145</v>
      </c>
    </row>
    <row r="103" s="2" customFormat="1">
      <c r="A103" s="37"/>
      <c r="B103" s="38"/>
      <c r="C103" s="39"/>
      <c r="D103" s="216" t="s">
        <v>125</v>
      </c>
      <c r="E103" s="39"/>
      <c r="F103" s="217" t="s">
        <v>146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82</v>
      </c>
    </row>
    <row r="104" s="2" customFormat="1">
      <c r="A104" s="37"/>
      <c r="B104" s="38"/>
      <c r="C104" s="39"/>
      <c r="D104" s="221" t="s">
        <v>127</v>
      </c>
      <c r="E104" s="39"/>
      <c r="F104" s="222" t="s">
        <v>147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127</v>
      </c>
      <c r="AU104" s="16" t="s">
        <v>82</v>
      </c>
    </row>
    <row r="105" s="13" customFormat="1">
      <c r="A105" s="13"/>
      <c r="B105" s="223"/>
      <c r="C105" s="224"/>
      <c r="D105" s="216" t="s">
        <v>129</v>
      </c>
      <c r="E105" s="225" t="s">
        <v>19</v>
      </c>
      <c r="F105" s="226" t="s">
        <v>148</v>
      </c>
      <c r="G105" s="224"/>
      <c r="H105" s="227">
        <v>92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129</v>
      </c>
      <c r="AU105" s="233" t="s">
        <v>82</v>
      </c>
      <c r="AV105" s="13" t="s">
        <v>82</v>
      </c>
      <c r="AW105" s="13" t="s">
        <v>33</v>
      </c>
      <c r="AX105" s="13" t="s">
        <v>80</v>
      </c>
      <c r="AY105" s="233" t="s">
        <v>116</v>
      </c>
    </row>
    <row r="106" s="2" customFormat="1" ht="24.15" customHeight="1">
      <c r="A106" s="37"/>
      <c r="B106" s="38"/>
      <c r="C106" s="203" t="s">
        <v>149</v>
      </c>
      <c r="D106" s="203" t="s">
        <v>118</v>
      </c>
      <c r="E106" s="204" t="s">
        <v>150</v>
      </c>
      <c r="F106" s="205" t="s">
        <v>151</v>
      </c>
      <c r="G106" s="206" t="s">
        <v>121</v>
      </c>
      <c r="H106" s="207">
        <v>23</v>
      </c>
      <c r="I106" s="208"/>
      <c r="J106" s="209">
        <f>ROUND(I106*H106,2)</f>
        <v>0</v>
      </c>
      <c r="K106" s="205" t="s">
        <v>122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0.625</v>
      </c>
      <c r="T106" s="213">
        <f>S106*H106</f>
        <v>14.375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123</v>
      </c>
      <c r="AT106" s="214" t="s">
        <v>118</v>
      </c>
      <c r="AU106" s="214" t="s">
        <v>82</v>
      </c>
      <c r="AY106" s="16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80</v>
      </c>
      <c r="BK106" s="215">
        <f>ROUND(I106*H106,2)</f>
        <v>0</v>
      </c>
      <c r="BL106" s="16" t="s">
        <v>123</v>
      </c>
      <c r="BM106" s="214" t="s">
        <v>152</v>
      </c>
    </row>
    <row r="107" s="2" customFormat="1">
      <c r="A107" s="37"/>
      <c r="B107" s="38"/>
      <c r="C107" s="39"/>
      <c r="D107" s="216" t="s">
        <v>125</v>
      </c>
      <c r="E107" s="39"/>
      <c r="F107" s="217" t="s">
        <v>153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82</v>
      </c>
    </row>
    <row r="108" s="2" customFormat="1">
      <c r="A108" s="37"/>
      <c r="B108" s="38"/>
      <c r="C108" s="39"/>
      <c r="D108" s="221" t="s">
        <v>127</v>
      </c>
      <c r="E108" s="39"/>
      <c r="F108" s="222" t="s">
        <v>154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82</v>
      </c>
    </row>
    <row r="109" s="13" customFormat="1">
      <c r="A109" s="13"/>
      <c r="B109" s="223"/>
      <c r="C109" s="224"/>
      <c r="D109" s="216" t="s">
        <v>129</v>
      </c>
      <c r="E109" s="225" t="s">
        <v>19</v>
      </c>
      <c r="F109" s="226" t="s">
        <v>155</v>
      </c>
      <c r="G109" s="224"/>
      <c r="H109" s="227">
        <v>23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129</v>
      </c>
      <c r="AU109" s="233" t="s">
        <v>82</v>
      </c>
      <c r="AV109" s="13" t="s">
        <v>82</v>
      </c>
      <c r="AW109" s="13" t="s">
        <v>33</v>
      </c>
      <c r="AX109" s="13" t="s">
        <v>80</v>
      </c>
      <c r="AY109" s="233" t="s">
        <v>116</v>
      </c>
    </row>
    <row r="110" s="2" customFormat="1" ht="16.5" customHeight="1">
      <c r="A110" s="37"/>
      <c r="B110" s="38"/>
      <c r="C110" s="203" t="s">
        <v>156</v>
      </c>
      <c r="D110" s="203" t="s">
        <v>118</v>
      </c>
      <c r="E110" s="204" t="s">
        <v>157</v>
      </c>
      <c r="F110" s="205" t="s">
        <v>158</v>
      </c>
      <c r="G110" s="206" t="s">
        <v>159</v>
      </c>
      <c r="H110" s="207">
        <v>24</v>
      </c>
      <c r="I110" s="208"/>
      <c r="J110" s="209">
        <f>ROUND(I110*H110,2)</f>
        <v>0</v>
      </c>
      <c r="K110" s="205" t="s">
        <v>122</v>
      </c>
      <c r="L110" s="43"/>
      <c r="M110" s="210" t="s">
        <v>19</v>
      </c>
      <c r="N110" s="211" t="s">
        <v>43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0.20499999999999999</v>
      </c>
      <c r="T110" s="213">
        <f>S110*H110</f>
        <v>4.9199999999999999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123</v>
      </c>
      <c r="AT110" s="214" t="s">
        <v>118</v>
      </c>
      <c r="AU110" s="214" t="s">
        <v>82</v>
      </c>
      <c r="AY110" s="16" t="s">
        <v>116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80</v>
      </c>
      <c r="BK110" s="215">
        <f>ROUND(I110*H110,2)</f>
        <v>0</v>
      </c>
      <c r="BL110" s="16" t="s">
        <v>123</v>
      </c>
      <c r="BM110" s="214" t="s">
        <v>160</v>
      </c>
    </row>
    <row r="111" s="2" customFormat="1">
      <c r="A111" s="37"/>
      <c r="B111" s="38"/>
      <c r="C111" s="39"/>
      <c r="D111" s="216" t="s">
        <v>125</v>
      </c>
      <c r="E111" s="39"/>
      <c r="F111" s="217" t="s">
        <v>161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82</v>
      </c>
    </row>
    <row r="112" s="2" customFormat="1">
      <c r="A112" s="37"/>
      <c r="B112" s="38"/>
      <c r="C112" s="39"/>
      <c r="D112" s="221" t="s">
        <v>127</v>
      </c>
      <c r="E112" s="39"/>
      <c r="F112" s="222" t="s">
        <v>162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127</v>
      </c>
      <c r="AU112" s="16" t="s">
        <v>82</v>
      </c>
    </row>
    <row r="113" s="13" customFormat="1">
      <c r="A113" s="13"/>
      <c r="B113" s="223"/>
      <c r="C113" s="224"/>
      <c r="D113" s="216" t="s">
        <v>129</v>
      </c>
      <c r="E113" s="225" t="s">
        <v>19</v>
      </c>
      <c r="F113" s="226" t="s">
        <v>163</v>
      </c>
      <c r="G113" s="224"/>
      <c r="H113" s="227">
        <v>24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129</v>
      </c>
      <c r="AU113" s="233" t="s">
        <v>82</v>
      </c>
      <c r="AV113" s="13" t="s">
        <v>82</v>
      </c>
      <c r="AW113" s="13" t="s">
        <v>33</v>
      </c>
      <c r="AX113" s="13" t="s">
        <v>80</v>
      </c>
      <c r="AY113" s="233" t="s">
        <v>116</v>
      </c>
    </row>
    <row r="114" s="2" customFormat="1" ht="33" customHeight="1">
      <c r="A114" s="37"/>
      <c r="B114" s="38"/>
      <c r="C114" s="203" t="s">
        <v>164</v>
      </c>
      <c r="D114" s="203" t="s">
        <v>118</v>
      </c>
      <c r="E114" s="204" t="s">
        <v>165</v>
      </c>
      <c r="F114" s="205" t="s">
        <v>166</v>
      </c>
      <c r="G114" s="206" t="s">
        <v>167</v>
      </c>
      <c r="H114" s="207">
        <v>101</v>
      </c>
      <c r="I114" s="208"/>
      <c r="J114" s="209">
        <f>ROUND(I114*H114,2)</f>
        <v>0</v>
      </c>
      <c r="K114" s="205" t="s">
        <v>122</v>
      </c>
      <c r="L114" s="43"/>
      <c r="M114" s="210" t="s">
        <v>19</v>
      </c>
      <c r="N114" s="211" t="s">
        <v>43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123</v>
      </c>
      <c r="AT114" s="214" t="s">
        <v>118</v>
      </c>
      <c r="AU114" s="214" t="s">
        <v>82</v>
      </c>
      <c r="AY114" s="16" t="s">
        <v>116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80</v>
      </c>
      <c r="BK114" s="215">
        <f>ROUND(I114*H114,2)</f>
        <v>0</v>
      </c>
      <c r="BL114" s="16" t="s">
        <v>123</v>
      </c>
      <c r="BM114" s="214" t="s">
        <v>168</v>
      </c>
    </row>
    <row r="115" s="2" customFormat="1">
      <c r="A115" s="37"/>
      <c r="B115" s="38"/>
      <c r="C115" s="39"/>
      <c r="D115" s="216" t="s">
        <v>125</v>
      </c>
      <c r="E115" s="39"/>
      <c r="F115" s="217" t="s">
        <v>169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125</v>
      </c>
      <c r="AU115" s="16" t="s">
        <v>82</v>
      </c>
    </row>
    <row r="116" s="2" customFormat="1">
      <c r="A116" s="37"/>
      <c r="B116" s="38"/>
      <c r="C116" s="39"/>
      <c r="D116" s="221" t="s">
        <v>127</v>
      </c>
      <c r="E116" s="39"/>
      <c r="F116" s="222" t="s">
        <v>170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127</v>
      </c>
      <c r="AU116" s="16" t="s">
        <v>82</v>
      </c>
    </row>
    <row r="117" s="13" customFormat="1">
      <c r="A117" s="13"/>
      <c r="B117" s="223"/>
      <c r="C117" s="224"/>
      <c r="D117" s="216" t="s">
        <v>129</v>
      </c>
      <c r="E117" s="225" t="s">
        <v>19</v>
      </c>
      <c r="F117" s="226" t="s">
        <v>171</v>
      </c>
      <c r="G117" s="224"/>
      <c r="H117" s="227">
        <v>101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129</v>
      </c>
      <c r="AU117" s="233" t="s">
        <v>82</v>
      </c>
      <c r="AV117" s="13" t="s">
        <v>82</v>
      </c>
      <c r="AW117" s="13" t="s">
        <v>33</v>
      </c>
      <c r="AX117" s="13" t="s">
        <v>80</v>
      </c>
      <c r="AY117" s="233" t="s">
        <v>116</v>
      </c>
    </row>
    <row r="118" s="2" customFormat="1" ht="37.8" customHeight="1">
      <c r="A118" s="37"/>
      <c r="B118" s="38"/>
      <c r="C118" s="203" t="s">
        <v>172</v>
      </c>
      <c r="D118" s="203" t="s">
        <v>118</v>
      </c>
      <c r="E118" s="204" t="s">
        <v>173</v>
      </c>
      <c r="F118" s="205" t="s">
        <v>174</v>
      </c>
      <c r="G118" s="206" t="s">
        <v>167</v>
      </c>
      <c r="H118" s="207">
        <v>111.3</v>
      </c>
      <c r="I118" s="208"/>
      <c r="J118" s="209">
        <f>ROUND(I118*H118,2)</f>
        <v>0</v>
      </c>
      <c r="K118" s="205" t="s">
        <v>122</v>
      </c>
      <c r="L118" s="43"/>
      <c r="M118" s="210" t="s">
        <v>19</v>
      </c>
      <c r="N118" s="211" t="s">
        <v>43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123</v>
      </c>
      <c r="AT118" s="214" t="s">
        <v>118</v>
      </c>
      <c r="AU118" s="214" t="s">
        <v>82</v>
      </c>
      <c r="AY118" s="16" t="s">
        <v>116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80</v>
      </c>
      <c r="BK118" s="215">
        <f>ROUND(I118*H118,2)</f>
        <v>0</v>
      </c>
      <c r="BL118" s="16" t="s">
        <v>123</v>
      </c>
      <c r="BM118" s="214" t="s">
        <v>175</v>
      </c>
    </row>
    <row r="119" s="2" customFormat="1">
      <c r="A119" s="37"/>
      <c r="B119" s="38"/>
      <c r="C119" s="39"/>
      <c r="D119" s="216" t="s">
        <v>125</v>
      </c>
      <c r="E119" s="39"/>
      <c r="F119" s="217" t="s">
        <v>176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125</v>
      </c>
      <c r="AU119" s="16" t="s">
        <v>82</v>
      </c>
    </row>
    <row r="120" s="2" customFormat="1">
      <c r="A120" s="37"/>
      <c r="B120" s="38"/>
      <c r="C120" s="39"/>
      <c r="D120" s="221" t="s">
        <v>127</v>
      </c>
      <c r="E120" s="39"/>
      <c r="F120" s="222" t="s">
        <v>177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127</v>
      </c>
      <c r="AU120" s="16" t="s">
        <v>82</v>
      </c>
    </row>
    <row r="121" s="13" customFormat="1">
      <c r="A121" s="13"/>
      <c r="B121" s="223"/>
      <c r="C121" s="224"/>
      <c r="D121" s="216" t="s">
        <v>129</v>
      </c>
      <c r="E121" s="225" t="s">
        <v>19</v>
      </c>
      <c r="F121" s="226" t="s">
        <v>178</v>
      </c>
      <c r="G121" s="224"/>
      <c r="H121" s="227">
        <v>10.300000000000001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129</v>
      </c>
      <c r="AU121" s="233" t="s">
        <v>82</v>
      </c>
      <c r="AV121" s="13" t="s">
        <v>82</v>
      </c>
      <c r="AW121" s="13" t="s">
        <v>33</v>
      </c>
      <c r="AX121" s="13" t="s">
        <v>72</v>
      </c>
      <c r="AY121" s="233" t="s">
        <v>116</v>
      </c>
    </row>
    <row r="122" s="13" customFormat="1">
      <c r="A122" s="13"/>
      <c r="B122" s="223"/>
      <c r="C122" s="224"/>
      <c r="D122" s="216" t="s">
        <v>129</v>
      </c>
      <c r="E122" s="225" t="s">
        <v>19</v>
      </c>
      <c r="F122" s="226" t="s">
        <v>179</v>
      </c>
      <c r="G122" s="224"/>
      <c r="H122" s="227">
        <v>101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129</v>
      </c>
      <c r="AU122" s="233" t="s">
        <v>82</v>
      </c>
      <c r="AV122" s="13" t="s">
        <v>82</v>
      </c>
      <c r="AW122" s="13" t="s">
        <v>33</v>
      </c>
      <c r="AX122" s="13" t="s">
        <v>72</v>
      </c>
      <c r="AY122" s="233" t="s">
        <v>116</v>
      </c>
    </row>
    <row r="123" s="14" customFormat="1">
      <c r="A123" s="14"/>
      <c r="B123" s="234"/>
      <c r="C123" s="235"/>
      <c r="D123" s="216" t="s">
        <v>129</v>
      </c>
      <c r="E123" s="236" t="s">
        <v>19</v>
      </c>
      <c r="F123" s="237" t="s">
        <v>180</v>
      </c>
      <c r="G123" s="235"/>
      <c r="H123" s="238">
        <v>111.3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129</v>
      </c>
      <c r="AU123" s="244" t="s">
        <v>82</v>
      </c>
      <c r="AV123" s="14" t="s">
        <v>123</v>
      </c>
      <c r="AW123" s="14" t="s">
        <v>33</v>
      </c>
      <c r="AX123" s="14" t="s">
        <v>80</v>
      </c>
      <c r="AY123" s="244" t="s">
        <v>116</v>
      </c>
    </row>
    <row r="124" s="2" customFormat="1" ht="37.8" customHeight="1">
      <c r="A124" s="37"/>
      <c r="B124" s="38"/>
      <c r="C124" s="203" t="s">
        <v>181</v>
      </c>
      <c r="D124" s="203" t="s">
        <v>118</v>
      </c>
      <c r="E124" s="204" t="s">
        <v>182</v>
      </c>
      <c r="F124" s="205" t="s">
        <v>183</v>
      </c>
      <c r="G124" s="206" t="s">
        <v>167</v>
      </c>
      <c r="H124" s="207">
        <v>1113</v>
      </c>
      <c r="I124" s="208"/>
      <c r="J124" s="209">
        <f>ROUND(I124*H124,2)</f>
        <v>0</v>
      </c>
      <c r="K124" s="205" t="s">
        <v>122</v>
      </c>
      <c r="L124" s="43"/>
      <c r="M124" s="210" t="s">
        <v>19</v>
      </c>
      <c r="N124" s="211" t="s">
        <v>43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123</v>
      </c>
      <c r="AT124" s="214" t="s">
        <v>118</v>
      </c>
      <c r="AU124" s="214" t="s">
        <v>82</v>
      </c>
      <c r="AY124" s="16" t="s">
        <v>116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80</v>
      </c>
      <c r="BK124" s="215">
        <f>ROUND(I124*H124,2)</f>
        <v>0</v>
      </c>
      <c r="BL124" s="16" t="s">
        <v>123</v>
      </c>
      <c r="BM124" s="214" t="s">
        <v>184</v>
      </c>
    </row>
    <row r="125" s="2" customFormat="1">
      <c r="A125" s="37"/>
      <c r="B125" s="38"/>
      <c r="C125" s="39"/>
      <c r="D125" s="216" t="s">
        <v>125</v>
      </c>
      <c r="E125" s="39"/>
      <c r="F125" s="217" t="s">
        <v>185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125</v>
      </c>
      <c r="AU125" s="16" t="s">
        <v>82</v>
      </c>
    </row>
    <row r="126" s="2" customFormat="1">
      <c r="A126" s="37"/>
      <c r="B126" s="38"/>
      <c r="C126" s="39"/>
      <c r="D126" s="221" t="s">
        <v>127</v>
      </c>
      <c r="E126" s="39"/>
      <c r="F126" s="222" t="s">
        <v>186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82</v>
      </c>
    </row>
    <row r="127" s="13" customFormat="1">
      <c r="A127" s="13"/>
      <c r="B127" s="223"/>
      <c r="C127" s="224"/>
      <c r="D127" s="216" t="s">
        <v>129</v>
      </c>
      <c r="E127" s="225" t="s">
        <v>19</v>
      </c>
      <c r="F127" s="226" t="s">
        <v>187</v>
      </c>
      <c r="G127" s="224"/>
      <c r="H127" s="227">
        <v>1113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129</v>
      </c>
      <c r="AU127" s="233" t="s">
        <v>82</v>
      </c>
      <c r="AV127" s="13" t="s">
        <v>82</v>
      </c>
      <c r="AW127" s="13" t="s">
        <v>33</v>
      </c>
      <c r="AX127" s="13" t="s">
        <v>80</v>
      </c>
      <c r="AY127" s="233" t="s">
        <v>116</v>
      </c>
    </row>
    <row r="128" s="2" customFormat="1" ht="24.15" customHeight="1">
      <c r="A128" s="37"/>
      <c r="B128" s="38"/>
      <c r="C128" s="203" t="s">
        <v>188</v>
      </c>
      <c r="D128" s="203" t="s">
        <v>118</v>
      </c>
      <c r="E128" s="204" t="s">
        <v>189</v>
      </c>
      <c r="F128" s="205" t="s">
        <v>190</v>
      </c>
      <c r="G128" s="206" t="s">
        <v>121</v>
      </c>
      <c r="H128" s="207">
        <v>218</v>
      </c>
      <c r="I128" s="208"/>
      <c r="J128" s="209">
        <f>ROUND(I128*H128,2)</f>
        <v>0</v>
      </c>
      <c r="K128" s="205" t="s">
        <v>122</v>
      </c>
      <c r="L128" s="43"/>
      <c r="M128" s="210" t="s">
        <v>19</v>
      </c>
      <c r="N128" s="211" t="s">
        <v>43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123</v>
      </c>
      <c r="AT128" s="214" t="s">
        <v>118</v>
      </c>
      <c r="AU128" s="214" t="s">
        <v>82</v>
      </c>
      <c r="AY128" s="16" t="s">
        <v>116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80</v>
      </c>
      <c r="BK128" s="215">
        <f>ROUND(I128*H128,2)</f>
        <v>0</v>
      </c>
      <c r="BL128" s="16" t="s">
        <v>123</v>
      </c>
      <c r="BM128" s="214" t="s">
        <v>191</v>
      </c>
    </row>
    <row r="129" s="2" customFormat="1">
      <c r="A129" s="37"/>
      <c r="B129" s="38"/>
      <c r="C129" s="39"/>
      <c r="D129" s="216" t="s">
        <v>125</v>
      </c>
      <c r="E129" s="39"/>
      <c r="F129" s="217" t="s">
        <v>192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125</v>
      </c>
      <c r="AU129" s="16" t="s">
        <v>82</v>
      </c>
    </row>
    <row r="130" s="2" customFormat="1">
      <c r="A130" s="37"/>
      <c r="B130" s="38"/>
      <c r="C130" s="39"/>
      <c r="D130" s="221" t="s">
        <v>127</v>
      </c>
      <c r="E130" s="39"/>
      <c r="F130" s="222" t="s">
        <v>193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127</v>
      </c>
      <c r="AU130" s="16" t="s">
        <v>82</v>
      </c>
    </row>
    <row r="131" s="13" customFormat="1">
      <c r="A131" s="13"/>
      <c r="B131" s="223"/>
      <c r="C131" s="224"/>
      <c r="D131" s="216" t="s">
        <v>129</v>
      </c>
      <c r="E131" s="225" t="s">
        <v>19</v>
      </c>
      <c r="F131" s="226" t="s">
        <v>194</v>
      </c>
      <c r="G131" s="224"/>
      <c r="H131" s="227">
        <v>218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129</v>
      </c>
      <c r="AU131" s="233" t="s">
        <v>82</v>
      </c>
      <c r="AV131" s="13" t="s">
        <v>82</v>
      </c>
      <c r="AW131" s="13" t="s">
        <v>33</v>
      </c>
      <c r="AX131" s="13" t="s">
        <v>80</v>
      </c>
      <c r="AY131" s="233" t="s">
        <v>116</v>
      </c>
    </row>
    <row r="132" s="12" customFormat="1" ht="22.8" customHeight="1">
      <c r="A132" s="12"/>
      <c r="B132" s="187"/>
      <c r="C132" s="188"/>
      <c r="D132" s="189" t="s">
        <v>71</v>
      </c>
      <c r="E132" s="201" t="s">
        <v>82</v>
      </c>
      <c r="F132" s="201" t="s">
        <v>195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SUM(P133:P144)</f>
        <v>0</v>
      </c>
      <c r="Q132" s="195"/>
      <c r="R132" s="196">
        <f>SUM(R133:R144)</f>
        <v>0.33881201</v>
      </c>
      <c r="S132" s="195"/>
      <c r="T132" s="197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80</v>
      </c>
      <c r="AT132" s="199" t="s">
        <v>71</v>
      </c>
      <c r="AU132" s="199" t="s">
        <v>80</v>
      </c>
      <c r="AY132" s="198" t="s">
        <v>116</v>
      </c>
      <c r="BK132" s="200">
        <f>SUM(BK133:BK144)</f>
        <v>0</v>
      </c>
    </row>
    <row r="133" s="2" customFormat="1" ht="24.15" customHeight="1">
      <c r="A133" s="37"/>
      <c r="B133" s="38"/>
      <c r="C133" s="203" t="s">
        <v>196</v>
      </c>
      <c r="D133" s="203" t="s">
        <v>118</v>
      </c>
      <c r="E133" s="204" t="s">
        <v>197</v>
      </c>
      <c r="F133" s="205" t="s">
        <v>198</v>
      </c>
      <c r="G133" s="206" t="s">
        <v>121</v>
      </c>
      <c r="H133" s="207">
        <v>420</v>
      </c>
      <c r="I133" s="208"/>
      <c r="J133" s="209">
        <f>ROUND(I133*H133,2)</f>
        <v>0</v>
      </c>
      <c r="K133" s="205" t="s">
        <v>122</v>
      </c>
      <c r="L133" s="43"/>
      <c r="M133" s="210" t="s">
        <v>19</v>
      </c>
      <c r="N133" s="211" t="s">
        <v>43</v>
      </c>
      <c r="O133" s="83"/>
      <c r="P133" s="212">
        <f>O133*H133</f>
        <v>0</v>
      </c>
      <c r="Q133" s="212">
        <v>0.00010000000000000001</v>
      </c>
      <c r="R133" s="212">
        <f>Q133*H133</f>
        <v>0.042000000000000003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123</v>
      </c>
      <c r="AT133" s="214" t="s">
        <v>118</v>
      </c>
      <c r="AU133" s="214" t="s">
        <v>82</v>
      </c>
      <c r="AY133" s="16" t="s">
        <v>116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123</v>
      </c>
      <c r="BM133" s="214" t="s">
        <v>199</v>
      </c>
    </row>
    <row r="134" s="2" customFormat="1">
      <c r="A134" s="37"/>
      <c r="B134" s="38"/>
      <c r="C134" s="39"/>
      <c r="D134" s="216" t="s">
        <v>125</v>
      </c>
      <c r="E134" s="39"/>
      <c r="F134" s="217" t="s">
        <v>200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125</v>
      </c>
      <c r="AU134" s="16" t="s">
        <v>82</v>
      </c>
    </row>
    <row r="135" s="2" customFormat="1">
      <c r="A135" s="37"/>
      <c r="B135" s="38"/>
      <c r="C135" s="39"/>
      <c r="D135" s="221" t="s">
        <v>127</v>
      </c>
      <c r="E135" s="39"/>
      <c r="F135" s="222" t="s">
        <v>201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82</v>
      </c>
    </row>
    <row r="136" s="13" customFormat="1">
      <c r="A136" s="13"/>
      <c r="B136" s="223"/>
      <c r="C136" s="224"/>
      <c r="D136" s="216" t="s">
        <v>129</v>
      </c>
      <c r="E136" s="225" t="s">
        <v>19</v>
      </c>
      <c r="F136" s="226" t="s">
        <v>202</v>
      </c>
      <c r="G136" s="224"/>
      <c r="H136" s="227">
        <v>420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129</v>
      </c>
      <c r="AU136" s="233" t="s">
        <v>82</v>
      </c>
      <c r="AV136" s="13" t="s">
        <v>82</v>
      </c>
      <c r="AW136" s="13" t="s">
        <v>33</v>
      </c>
      <c r="AX136" s="13" t="s">
        <v>80</v>
      </c>
      <c r="AY136" s="233" t="s">
        <v>116</v>
      </c>
    </row>
    <row r="137" s="2" customFormat="1" ht="16.5" customHeight="1">
      <c r="A137" s="37"/>
      <c r="B137" s="38"/>
      <c r="C137" s="245" t="s">
        <v>8</v>
      </c>
      <c r="D137" s="245" t="s">
        <v>203</v>
      </c>
      <c r="E137" s="246" t="s">
        <v>204</v>
      </c>
      <c r="F137" s="247" t="s">
        <v>205</v>
      </c>
      <c r="G137" s="248" t="s">
        <v>121</v>
      </c>
      <c r="H137" s="249">
        <v>258.221</v>
      </c>
      <c r="I137" s="250"/>
      <c r="J137" s="251">
        <f>ROUND(I137*H137,2)</f>
        <v>0</v>
      </c>
      <c r="K137" s="247" t="s">
        <v>122</v>
      </c>
      <c r="L137" s="252"/>
      <c r="M137" s="253" t="s">
        <v>19</v>
      </c>
      <c r="N137" s="254" t="s">
        <v>43</v>
      </c>
      <c r="O137" s="83"/>
      <c r="P137" s="212">
        <f>O137*H137</f>
        <v>0</v>
      </c>
      <c r="Q137" s="212">
        <v>0.00088999999999999995</v>
      </c>
      <c r="R137" s="212">
        <f>Q137*H137</f>
        <v>0.22981668999999999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172</v>
      </c>
      <c r="AT137" s="214" t="s">
        <v>203</v>
      </c>
      <c r="AU137" s="214" t="s">
        <v>82</v>
      </c>
      <c r="AY137" s="16" t="s">
        <v>116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123</v>
      </c>
      <c r="BM137" s="214" t="s">
        <v>206</v>
      </c>
    </row>
    <row r="138" s="2" customFormat="1">
      <c r="A138" s="37"/>
      <c r="B138" s="38"/>
      <c r="C138" s="39"/>
      <c r="D138" s="216" t="s">
        <v>125</v>
      </c>
      <c r="E138" s="39"/>
      <c r="F138" s="217" t="s">
        <v>205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125</v>
      </c>
      <c r="AU138" s="16" t="s">
        <v>82</v>
      </c>
    </row>
    <row r="139" s="13" customFormat="1">
      <c r="A139" s="13"/>
      <c r="B139" s="223"/>
      <c r="C139" s="224"/>
      <c r="D139" s="216" t="s">
        <v>129</v>
      </c>
      <c r="E139" s="225" t="s">
        <v>19</v>
      </c>
      <c r="F139" s="226" t="s">
        <v>207</v>
      </c>
      <c r="G139" s="224"/>
      <c r="H139" s="227">
        <v>218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129</v>
      </c>
      <c r="AU139" s="233" t="s">
        <v>82</v>
      </c>
      <c r="AV139" s="13" t="s">
        <v>82</v>
      </c>
      <c r="AW139" s="13" t="s">
        <v>33</v>
      </c>
      <c r="AX139" s="13" t="s">
        <v>80</v>
      </c>
      <c r="AY139" s="233" t="s">
        <v>116</v>
      </c>
    </row>
    <row r="140" s="13" customFormat="1">
      <c r="A140" s="13"/>
      <c r="B140" s="223"/>
      <c r="C140" s="224"/>
      <c r="D140" s="216" t="s">
        <v>129</v>
      </c>
      <c r="E140" s="224"/>
      <c r="F140" s="226" t="s">
        <v>208</v>
      </c>
      <c r="G140" s="224"/>
      <c r="H140" s="227">
        <v>258.221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129</v>
      </c>
      <c r="AU140" s="233" t="s">
        <v>82</v>
      </c>
      <c r="AV140" s="13" t="s">
        <v>82</v>
      </c>
      <c r="AW140" s="13" t="s">
        <v>4</v>
      </c>
      <c r="AX140" s="13" t="s">
        <v>80</v>
      </c>
      <c r="AY140" s="233" t="s">
        <v>116</v>
      </c>
    </row>
    <row r="141" s="2" customFormat="1" ht="24.15" customHeight="1">
      <c r="A141" s="37"/>
      <c r="B141" s="38"/>
      <c r="C141" s="245" t="s">
        <v>209</v>
      </c>
      <c r="D141" s="245" t="s">
        <v>203</v>
      </c>
      <c r="E141" s="246" t="s">
        <v>210</v>
      </c>
      <c r="F141" s="247" t="s">
        <v>211</v>
      </c>
      <c r="G141" s="248" t="s">
        <v>121</v>
      </c>
      <c r="H141" s="249">
        <v>239.26900000000001</v>
      </c>
      <c r="I141" s="250"/>
      <c r="J141" s="251">
        <f>ROUND(I141*H141,2)</f>
        <v>0</v>
      </c>
      <c r="K141" s="247" t="s">
        <v>19</v>
      </c>
      <c r="L141" s="252"/>
      <c r="M141" s="253" t="s">
        <v>19</v>
      </c>
      <c r="N141" s="254" t="s">
        <v>43</v>
      </c>
      <c r="O141" s="83"/>
      <c r="P141" s="212">
        <f>O141*H141</f>
        <v>0</v>
      </c>
      <c r="Q141" s="212">
        <v>0.00027999999999999998</v>
      </c>
      <c r="R141" s="212">
        <f>Q141*H141</f>
        <v>0.066995319999999997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172</v>
      </c>
      <c r="AT141" s="214" t="s">
        <v>203</v>
      </c>
      <c r="AU141" s="214" t="s">
        <v>82</v>
      </c>
      <c r="AY141" s="16" t="s">
        <v>116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123</v>
      </c>
      <c r="BM141" s="214" t="s">
        <v>212</v>
      </c>
    </row>
    <row r="142" s="2" customFormat="1">
      <c r="A142" s="37"/>
      <c r="B142" s="38"/>
      <c r="C142" s="39"/>
      <c r="D142" s="216" t="s">
        <v>125</v>
      </c>
      <c r="E142" s="39"/>
      <c r="F142" s="217" t="s">
        <v>211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125</v>
      </c>
      <c r="AU142" s="16" t="s">
        <v>82</v>
      </c>
    </row>
    <row r="143" s="13" customFormat="1">
      <c r="A143" s="13"/>
      <c r="B143" s="223"/>
      <c r="C143" s="224"/>
      <c r="D143" s="216" t="s">
        <v>129</v>
      </c>
      <c r="E143" s="225" t="s">
        <v>19</v>
      </c>
      <c r="F143" s="226" t="s">
        <v>213</v>
      </c>
      <c r="G143" s="224"/>
      <c r="H143" s="227">
        <v>202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129</v>
      </c>
      <c r="AU143" s="233" t="s">
        <v>82</v>
      </c>
      <c r="AV143" s="13" t="s">
        <v>82</v>
      </c>
      <c r="AW143" s="13" t="s">
        <v>33</v>
      </c>
      <c r="AX143" s="13" t="s">
        <v>80</v>
      </c>
      <c r="AY143" s="233" t="s">
        <v>116</v>
      </c>
    </row>
    <row r="144" s="13" customFormat="1">
      <c r="A144" s="13"/>
      <c r="B144" s="223"/>
      <c r="C144" s="224"/>
      <c r="D144" s="216" t="s">
        <v>129</v>
      </c>
      <c r="E144" s="224"/>
      <c r="F144" s="226" t="s">
        <v>214</v>
      </c>
      <c r="G144" s="224"/>
      <c r="H144" s="227">
        <v>239.26900000000001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129</v>
      </c>
      <c r="AU144" s="233" t="s">
        <v>82</v>
      </c>
      <c r="AV144" s="13" t="s">
        <v>82</v>
      </c>
      <c r="AW144" s="13" t="s">
        <v>4</v>
      </c>
      <c r="AX144" s="13" t="s">
        <v>80</v>
      </c>
      <c r="AY144" s="233" t="s">
        <v>116</v>
      </c>
    </row>
    <row r="145" s="12" customFormat="1" ht="22.8" customHeight="1">
      <c r="A145" s="12"/>
      <c r="B145" s="187"/>
      <c r="C145" s="188"/>
      <c r="D145" s="189" t="s">
        <v>71</v>
      </c>
      <c r="E145" s="201" t="s">
        <v>123</v>
      </c>
      <c r="F145" s="201" t="s">
        <v>215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SUM(P146:P149)</f>
        <v>0</v>
      </c>
      <c r="Q145" s="195"/>
      <c r="R145" s="196">
        <f>SUM(R146:R149)</f>
        <v>0</v>
      </c>
      <c r="S145" s="195"/>
      <c r="T145" s="197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80</v>
      </c>
      <c r="AT145" s="199" t="s">
        <v>71</v>
      </c>
      <c r="AU145" s="199" t="s">
        <v>80</v>
      </c>
      <c r="AY145" s="198" t="s">
        <v>116</v>
      </c>
      <c r="BK145" s="200">
        <f>SUM(BK146:BK149)</f>
        <v>0</v>
      </c>
    </row>
    <row r="146" s="2" customFormat="1" ht="33" customHeight="1">
      <c r="A146" s="37"/>
      <c r="B146" s="38"/>
      <c r="C146" s="203" t="s">
        <v>216</v>
      </c>
      <c r="D146" s="203" t="s">
        <v>118</v>
      </c>
      <c r="E146" s="204" t="s">
        <v>217</v>
      </c>
      <c r="F146" s="205" t="s">
        <v>218</v>
      </c>
      <c r="G146" s="206" t="s">
        <v>121</v>
      </c>
      <c r="H146" s="207">
        <v>16</v>
      </c>
      <c r="I146" s="208"/>
      <c r="J146" s="209">
        <f>ROUND(I146*H146,2)</f>
        <v>0</v>
      </c>
      <c r="K146" s="205" t="s">
        <v>122</v>
      </c>
      <c r="L146" s="43"/>
      <c r="M146" s="210" t="s">
        <v>19</v>
      </c>
      <c r="N146" s="211" t="s">
        <v>43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123</v>
      </c>
      <c r="AT146" s="214" t="s">
        <v>118</v>
      </c>
      <c r="AU146" s="214" t="s">
        <v>82</v>
      </c>
      <c r="AY146" s="16" t="s">
        <v>116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123</v>
      </c>
      <c r="BM146" s="214" t="s">
        <v>219</v>
      </c>
    </row>
    <row r="147" s="2" customFormat="1">
      <c r="A147" s="37"/>
      <c r="B147" s="38"/>
      <c r="C147" s="39"/>
      <c r="D147" s="216" t="s">
        <v>125</v>
      </c>
      <c r="E147" s="39"/>
      <c r="F147" s="217" t="s">
        <v>220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125</v>
      </c>
      <c r="AU147" s="16" t="s">
        <v>82</v>
      </c>
    </row>
    <row r="148" s="2" customFormat="1">
      <c r="A148" s="37"/>
      <c r="B148" s="38"/>
      <c r="C148" s="39"/>
      <c r="D148" s="221" t="s">
        <v>127</v>
      </c>
      <c r="E148" s="39"/>
      <c r="F148" s="222" t="s">
        <v>221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82</v>
      </c>
    </row>
    <row r="149" s="13" customFormat="1">
      <c r="A149" s="13"/>
      <c r="B149" s="223"/>
      <c r="C149" s="224"/>
      <c r="D149" s="216" t="s">
        <v>129</v>
      </c>
      <c r="E149" s="225" t="s">
        <v>19</v>
      </c>
      <c r="F149" s="226" t="s">
        <v>222</v>
      </c>
      <c r="G149" s="224"/>
      <c r="H149" s="227">
        <v>16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129</v>
      </c>
      <c r="AU149" s="233" t="s">
        <v>82</v>
      </c>
      <c r="AV149" s="13" t="s">
        <v>82</v>
      </c>
      <c r="AW149" s="13" t="s">
        <v>33</v>
      </c>
      <c r="AX149" s="13" t="s">
        <v>80</v>
      </c>
      <c r="AY149" s="233" t="s">
        <v>116</v>
      </c>
    </row>
    <row r="150" s="12" customFormat="1" ht="22.8" customHeight="1">
      <c r="A150" s="12"/>
      <c r="B150" s="187"/>
      <c r="C150" s="188"/>
      <c r="D150" s="189" t="s">
        <v>71</v>
      </c>
      <c r="E150" s="201" t="s">
        <v>149</v>
      </c>
      <c r="F150" s="201" t="s">
        <v>223</v>
      </c>
      <c r="G150" s="188"/>
      <c r="H150" s="188"/>
      <c r="I150" s="191"/>
      <c r="J150" s="202">
        <f>BK150</f>
        <v>0</v>
      </c>
      <c r="K150" s="188"/>
      <c r="L150" s="193"/>
      <c r="M150" s="194"/>
      <c r="N150" s="195"/>
      <c r="O150" s="195"/>
      <c r="P150" s="196">
        <f>SUM(P151:P170)</f>
        <v>0</v>
      </c>
      <c r="Q150" s="195"/>
      <c r="R150" s="196">
        <f>SUM(R151:R170)</f>
        <v>71.013500000000008</v>
      </c>
      <c r="S150" s="195"/>
      <c r="T150" s="197">
        <f>SUM(T151:T170)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8" t="s">
        <v>80</v>
      </c>
      <c r="AT150" s="199" t="s">
        <v>71</v>
      </c>
      <c r="AU150" s="199" t="s">
        <v>80</v>
      </c>
      <c r="AY150" s="198" t="s">
        <v>116</v>
      </c>
      <c r="BK150" s="200">
        <f>SUM(BK151:BK170)</f>
        <v>0</v>
      </c>
    </row>
    <row r="151" s="2" customFormat="1" ht="24.15" customHeight="1">
      <c r="A151" s="37"/>
      <c r="B151" s="38"/>
      <c r="C151" s="203" t="s">
        <v>224</v>
      </c>
      <c r="D151" s="203" t="s">
        <v>118</v>
      </c>
      <c r="E151" s="204" t="s">
        <v>225</v>
      </c>
      <c r="F151" s="205" t="s">
        <v>226</v>
      </c>
      <c r="G151" s="206" t="s">
        <v>121</v>
      </c>
      <c r="H151" s="207">
        <v>202</v>
      </c>
      <c r="I151" s="208"/>
      <c r="J151" s="209">
        <f>ROUND(I151*H151,2)</f>
        <v>0</v>
      </c>
      <c r="K151" s="205" t="s">
        <v>122</v>
      </c>
      <c r="L151" s="43"/>
      <c r="M151" s="210" t="s">
        <v>19</v>
      </c>
      <c r="N151" s="211" t="s">
        <v>43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123</v>
      </c>
      <c r="AT151" s="214" t="s">
        <v>118</v>
      </c>
      <c r="AU151" s="214" t="s">
        <v>82</v>
      </c>
      <c r="AY151" s="16" t="s">
        <v>116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80</v>
      </c>
      <c r="BK151" s="215">
        <f>ROUND(I151*H151,2)</f>
        <v>0</v>
      </c>
      <c r="BL151" s="16" t="s">
        <v>123</v>
      </c>
      <c r="BM151" s="214" t="s">
        <v>227</v>
      </c>
    </row>
    <row r="152" s="2" customFormat="1">
      <c r="A152" s="37"/>
      <c r="B152" s="38"/>
      <c r="C152" s="39"/>
      <c r="D152" s="216" t="s">
        <v>125</v>
      </c>
      <c r="E152" s="39"/>
      <c r="F152" s="217" t="s">
        <v>228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125</v>
      </c>
      <c r="AU152" s="16" t="s">
        <v>82</v>
      </c>
    </row>
    <row r="153" s="2" customFormat="1">
      <c r="A153" s="37"/>
      <c r="B153" s="38"/>
      <c r="C153" s="39"/>
      <c r="D153" s="221" t="s">
        <v>127</v>
      </c>
      <c r="E153" s="39"/>
      <c r="F153" s="222" t="s">
        <v>229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82</v>
      </c>
    </row>
    <row r="154" s="13" customFormat="1">
      <c r="A154" s="13"/>
      <c r="B154" s="223"/>
      <c r="C154" s="224"/>
      <c r="D154" s="216" t="s">
        <v>129</v>
      </c>
      <c r="E154" s="225" t="s">
        <v>19</v>
      </c>
      <c r="F154" s="226" t="s">
        <v>230</v>
      </c>
      <c r="G154" s="224"/>
      <c r="H154" s="227">
        <v>202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129</v>
      </c>
      <c r="AU154" s="233" t="s">
        <v>82</v>
      </c>
      <c r="AV154" s="13" t="s">
        <v>82</v>
      </c>
      <c r="AW154" s="13" t="s">
        <v>33</v>
      </c>
      <c r="AX154" s="13" t="s">
        <v>80</v>
      </c>
      <c r="AY154" s="233" t="s">
        <v>116</v>
      </c>
    </row>
    <row r="155" s="2" customFormat="1" ht="24.15" customHeight="1">
      <c r="A155" s="37"/>
      <c r="B155" s="38"/>
      <c r="C155" s="203" t="s">
        <v>231</v>
      </c>
      <c r="D155" s="203" t="s">
        <v>118</v>
      </c>
      <c r="E155" s="204" t="s">
        <v>232</v>
      </c>
      <c r="F155" s="205" t="s">
        <v>226</v>
      </c>
      <c r="G155" s="206" t="s">
        <v>121</v>
      </c>
      <c r="H155" s="207">
        <v>404</v>
      </c>
      <c r="I155" s="208"/>
      <c r="J155" s="209">
        <f>ROUND(I155*H155,2)</f>
        <v>0</v>
      </c>
      <c r="K155" s="205" t="s">
        <v>122</v>
      </c>
      <c r="L155" s="43"/>
      <c r="M155" s="210" t="s">
        <v>19</v>
      </c>
      <c r="N155" s="211" t="s">
        <v>43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123</v>
      </c>
      <c r="AT155" s="214" t="s">
        <v>118</v>
      </c>
      <c r="AU155" s="214" t="s">
        <v>82</v>
      </c>
      <c r="AY155" s="16" t="s">
        <v>116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80</v>
      </c>
      <c r="BK155" s="215">
        <f>ROUND(I155*H155,2)</f>
        <v>0</v>
      </c>
      <c r="BL155" s="16" t="s">
        <v>123</v>
      </c>
      <c r="BM155" s="214" t="s">
        <v>233</v>
      </c>
    </row>
    <row r="156" s="2" customFormat="1">
      <c r="A156" s="37"/>
      <c r="B156" s="38"/>
      <c r="C156" s="39"/>
      <c r="D156" s="216" t="s">
        <v>125</v>
      </c>
      <c r="E156" s="39"/>
      <c r="F156" s="217" t="s">
        <v>228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125</v>
      </c>
      <c r="AU156" s="16" t="s">
        <v>82</v>
      </c>
    </row>
    <row r="157" s="2" customFormat="1">
      <c r="A157" s="37"/>
      <c r="B157" s="38"/>
      <c r="C157" s="39"/>
      <c r="D157" s="221" t="s">
        <v>127</v>
      </c>
      <c r="E157" s="39"/>
      <c r="F157" s="222" t="s">
        <v>234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127</v>
      </c>
      <c r="AU157" s="16" t="s">
        <v>82</v>
      </c>
    </row>
    <row r="158" s="13" customFormat="1">
      <c r="A158" s="13"/>
      <c r="B158" s="223"/>
      <c r="C158" s="224"/>
      <c r="D158" s="216" t="s">
        <v>129</v>
      </c>
      <c r="E158" s="225" t="s">
        <v>19</v>
      </c>
      <c r="F158" s="226" t="s">
        <v>235</v>
      </c>
      <c r="G158" s="224"/>
      <c r="H158" s="227">
        <v>404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129</v>
      </c>
      <c r="AU158" s="233" t="s">
        <v>82</v>
      </c>
      <c r="AV158" s="13" t="s">
        <v>82</v>
      </c>
      <c r="AW158" s="13" t="s">
        <v>33</v>
      </c>
      <c r="AX158" s="13" t="s">
        <v>80</v>
      </c>
      <c r="AY158" s="233" t="s">
        <v>116</v>
      </c>
    </row>
    <row r="159" s="2" customFormat="1" ht="33" customHeight="1">
      <c r="A159" s="37"/>
      <c r="B159" s="38"/>
      <c r="C159" s="203" t="s">
        <v>236</v>
      </c>
      <c r="D159" s="203" t="s">
        <v>118</v>
      </c>
      <c r="E159" s="204" t="s">
        <v>237</v>
      </c>
      <c r="F159" s="205" t="s">
        <v>238</v>
      </c>
      <c r="G159" s="206" t="s">
        <v>121</v>
      </c>
      <c r="H159" s="207">
        <v>218</v>
      </c>
      <c r="I159" s="208"/>
      <c r="J159" s="209">
        <f>ROUND(I159*H159,2)</f>
        <v>0</v>
      </c>
      <c r="K159" s="205" t="s">
        <v>122</v>
      </c>
      <c r="L159" s="43"/>
      <c r="M159" s="210" t="s">
        <v>19</v>
      </c>
      <c r="N159" s="211" t="s">
        <v>43</v>
      </c>
      <c r="O159" s="83"/>
      <c r="P159" s="212">
        <f>O159*H159</f>
        <v>0</v>
      </c>
      <c r="Q159" s="212">
        <v>0.059089999999999997</v>
      </c>
      <c r="R159" s="212">
        <f>Q159*H159</f>
        <v>12.88162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123</v>
      </c>
      <c r="AT159" s="214" t="s">
        <v>118</v>
      </c>
      <c r="AU159" s="214" t="s">
        <v>82</v>
      </c>
      <c r="AY159" s="16" t="s">
        <v>116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80</v>
      </c>
      <c r="BK159" s="215">
        <f>ROUND(I159*H159,2)</f>
        <v>0</v>
      </c>
      <c r="BL159" s="16" t="s">
        <v>123</v>
      </c>
      <c r="BM159" s="214" t="s">
        <v>239</v>
      </c>
    </row>
    <row r="160" s="2" customFormat="1">
      <c r="A160" s="37"/>
      <c r="B160" s="38"/>
      <c r="C160" s="39"/>
      <c r="D160" s="216" t="s">
        <v>125</v>
      </c>
      <c r="E160" s="39"/>
      <c r="F160" s="217" t="s">
        <v>240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125</v>
      </c>
      <c r="AU160" s="16" t="s">
        <v>82</v>
      </c>
    </row>
    <row r="161" s="2" customFormat="1">
      <c r="A161" s="37"/>
      <c r="B161" s="38"/>
      <c r="C161" s="39"/>
      <c r="D161" s="221" t="s">
        <v>127</v>
      </c>
      <c r="E161" s="39"/>
      <c r="F161" s="222" t="s">
        <v>241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82</v>
      </c>
    </row>
    <row r="162" s="13" customFormat="1">
      <c r="A162" s="13"/>
      <c r="B162" s="223"/>
      <c r="C162" s="224"/>
      <c r="D162" s="216" t="s">
        <v>129</v>
      </c>
      <c r="E162" s="225" t="s">
        <v>19</v>
      </c>
      <c r="F162" s="226" t="s">
        <v>242</v>
      </c>
      <c r="G162" s="224"/>
      <c r="H162" s="227">
        <v>218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129</v>
      </c>
      <c r="AU162" s="233" t="s">
        <v>82</v>
      </c>
      <c r="AV162" s="13" t="s">
        <v>82</v>
      </c>
      <c r="AW162" s="13" t="s">
        <v>33</v>
      </c>
      <c r="AX162" s="13" t="s">
        <v>80</v>
      </c>
      <c r="AY162" s="233" t="s">
        <v>116</v>
      </c>
    </row>
    <row r="163" s="2" customFormat="1" ht="33" customHeight="1">
      <c r="A163" s="37"/>
      <c r="B163" s="38"/>
      <c r="C163" s="203" t="s">
        <v>243</v>
      </c>
      <c r="D163" s="203" t="s">
        <v>118</v>
      </c>
      <c r="E163" s="204" t="s">
        <v>244</v>
      </c>
      <c r="F163" s="205" t="s">
        <v>245</v>
      </c>
      <c r="G163" s="206" t="s">
        <v>121</v>
      </c>
      <c r="H163" s="207">
        <v>218</v>
      </c>
      <c r="I163" s="208"/>
      <c r="J163" s="209">
        <f>ROUND(I163*H163,2)</f>
        <v>0</v>
      </c>
      <c r="K163" s="205" t="s">
        <v>122</v>
      </c>
      <c r="L163" s="43"/>
      <c r="M163" s="210" t="s">
        <v>19</v>
      </c>
      <c r="N163" s="211" t="s">
        <v>43</v>
      </c>
      <c r="O163" s="83"/>
      <c r="P163" s="212">
        <f>O163*H163</f>
        <v>0</v>
      </c>
      <c r="Q163" s="212">
        <v>0.11162</v>
      </c>
      <c r="R163" s="212">
        <f>Q163*H163</f>
        <v>24.333159999999999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123</v>
      </c>
      <c r="AT163" s="214" t="s">
        <v>118</v>
      </c>
      <c r="AU163" s="214" t="s">
        <v>82</v>
      </c>
      <c r="AY163" s="16" t="s">
        <v>116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80</v>
      </c>
      <c r="BK163" s="215">
        <f>ROUND(I163*H163,2)</f>
        <v>0</v>
      </c>
      <c r="BL163" s="16" t="s">
        <v>123</v>
      </c>
      <c r="BM163" s="214" t="s">
        <v>246</v>
      </c>
    </row>
    <row r="164" s="2" customFormat="1">
      <c r="A164" s="37"/>
      <c r="B164" s="38"/>
      <c r="C164" s="39"/>
      <c r="D164" s="216" t="s">
        <v>125</v>
      </c>
      <c r="E164" s="39"/>
      <c r="F164" s="217" t="s">
        <v>247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125</v>
      </c>
      <c r="AU164" s="16" t="s">
        <v>82</v>
      </c>
    </row>
    <row r="165" s="2" customFormat="1">
      <c r="A165" s="37"/>
      <c r="B165" s="38"/>
      <c r="C165" s="39"/>
      <c r="D165" s="221" t="s">
        <v>127</v>
      </c>
      <c r="E165" s="39"/>
      <c r="F165" s="222" t="s">
        <v>248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127</v>
      </c>
      <c r="AU165" s="16" t="s">
        <v>82</v>
      </c>
    </row>
    <row r="166" s="13" customFormat="1">
      <c r="A166" s="13"/>
      <c r="B166" s="223"/>
      <c r="C166" s="224"/>
      <c r="D166" s="216" t="s">
        <v>129</v>
      </c>
      <c r="E166" s="225" t="s">
        <v>19</v>
      </c>
      <c r="F166" s="226" t="s">
        <v>249</v>
      </c>
      <c r="G166" s="224"/>
      <c r="H166" s="227">
        <v>218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129</v>
      </c>
      <c r="AU166" s="233" t="s">
        <v>82</v>
      </c>
      <c r="AV166" s="13" t="s">
        <v>82</v>
      </c>
      <c r="AW166" s="13" t="s">
        <v>33</v>
      </c>
      <c r="AX166" s="13" t="s">
        <v>80</v>
      </c>
      <c r="AY166" s="233" t="s">
        <v>116</v>
      </c>
    </row>
    <row r="167" s="2" customFormat="1" ht="24.15" customHeight="1">
      <c r="A167" s="37"/>
      <c r="B167" s="38"/>
      <c r="C167" s="245" t="s">
        <v>250</v>
      </c>
      <c r="D167" s="245" t="s">
        <v>203</v>
      </c>
      <c r="E167" s="246" t="s">
        <v>251</v>
      </c>
      <c r="F167" s="247" t="s">
        <v>252</v>
      </c>
      <c r="G167" s="248" t="s">
        <v>121</v>
      </c>
      <c r="H167" s="249">
        <v>222.36000000000001</v>
      </c>
      <c r="I167" s="250"/>
      <c r="J167" s="251">
        <f>ROUND(I167*H167,2)</f>
        <v>0</v>
      </c>
      <c r="K167" s="247" t="s">
        <v>122</v>
      </c>
      <c r="L167" s="252"/>
      <c r="M167" s="253" t="s">
        <v>19</v>
      </c>
      <c r="N167" s="254" t="s">
        <v>43</v>
      </c>
      <c r="O167" s="83"/>
      <c r="P167" s="212">
        <f>O167*H167</f>
        <v>0</v>
      </c>
      <c r="Q167" s="212">
        <v>0.152</v>
      </c>
      <c r="R167" s="212">
        <f>Q167*H167</f>
        <v>33.798720000000003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172</v>
      </c>
      <c r="AT167" s="214" t="s">
        <v>203</v>
      </c>
      <c r="AU167" s="214" t="s">
        <v>82</v>
      </c>
      <c r="AY167" s="16" t="s">
        <v>116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80</v>
      </c>
      <c r="BK167" s="215">
        <f>ROUND(I167*H167,2)</f>
        <v>0</v>
      </c>
      <c r="BL167" s="16" t="s">
        <v>123</v>
      </c>
      <c r="BM167" s="214" t="s">
        <v>253</v>
      </c>
    </row>
    <row r="168" s="2" customFormat="1">
      <c r="A168" s="37"/>
      <c r="B168" s="38"/>
      <c r="C168" s="39"/>
      <c r="D168" s="216" t="s">
        <v>125</v>
      </c>
      <c r="E168" s="39"/>
      <c r="F168" s="217" t="s">
        <v>252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125</v>
      </c>
      <c r="AU168" s="16" t="s">
        <v>82</v>
      </c>
    </row>
    <row r="169" s="13" customFormat="1">
      <c r="A169" s="13"/>
      <c r="B169" s="223"/>
      <c r="C169" s="224"/>
      <c r="D169" s="216" t="s">
        <v>129</v>
      </c>
      <c r="E169" s="225" t="s">
        <v>19</v>
      </c>
      <c r="F169" s="226" t="s">
        <v>254</v>
      </c>
      <c r="G169" s="224"/>
      <c r="H169" s="227">
        <v>218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129</v>
      </c>
      <c r="AU169" s="233" t="s">
        <v>82</v>
      </c>
      <c r="AV169" s="13" t="s">
        <v>82</v>
      </c>
      <c r="AW169" s="13" t="s">
        <v>33</v>
      </c>
      <c r="AX169" s="13" t="s">
        <v>80</v>
      </c>
      <c r="AY169" s="233" t="s">
        <v>116</v>
      </c>
    </row>
    <row r="170" s="13" customFormat="1">
      <c r="A170" s="13"/>
      <c r="B170" s="223"/>
      <c r="C170" s="224"/>
      <c r="D170" s="216" t="s">
        <v>129</v>
      </c>
      <c r="E170" s="224"/>
      <c r="F170" s="226" t="s">
        <v>255</v>
      </c>
      <c r="G170" s="224"/>
      <c r="H170" s="227">
        <v>222.36000000000001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129</v>
      </c>
      <c r="AU170" s="233" t="s">
        <v>82</v>
      </c>
      <c r="AV170" s="13" t="s">
        <v>82</v>
      </c>
      <c r="AW170" s="13" t="s">
        <v>4</v>
      </c>
      <c r="AX170" s="13" t="s">
        <v>80</v>
      </c>
      <c r="AY170" s="233" t="s">
        <v>116</v>
      </c>
    </row>
    <row r="171" s="12" customFormat="1" ht="22.8" customHeight="1">
      <c r="A171" s="12"/>
      <c r="B171" s="187"/>
      <c r="C171" s="188"/>
      <c r="D171" s="189" t="s">
        <v>71</v>
      </c>
      <c r="E171" s="201" t="s">
        <v>181</v>
      </c>
      <c r="F171" s="201" t="s">
        <v>256</v>
      </c>
      <c r="G171" s="188"/>
      <c r="H171" s="188"/>
      <c r="I171" s="191"/>
      <c r="J171" s="202">
        <f>BK171</f>
        <v>0</v>
      </c>
      <c r="K171" s="188"/>
      <c r="L171" s="193"/>
      <c r="M171" s="194"/>
      <c r="N171" s="195"/>
      <c r="O171" s="195"/>
      <c r="P171" s="196">
        <f>SUM(P172:P179)</f>
        <v>0</v>
      </c>
      <c r="Q171" s="195"/>
      <c r="R171" s="196">
        <f>SUM(R172:R179)</f>
        <v>4.7229600000000005</v>
      </c>
      <c r="S171" s="195"/>
      <c r="T171" s="197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8" t="s">
        <v>80</v>
      </c>
      <c r="AT171" s="199" t="s">
        <v>71</v>
      </c>
      <c r="AU171" s="199" t="s">
        <v>80</v>
      </c>
      <c r="AY171" s="198" t="s">
        <v>116</v>
      </c>
      <c r="BK171" s="200">
        <f>SUM(BK172:BK179)</f>
        <v>0</v>
      </c>
    </row>
    <row r="172" s="2" customFormat="1" ht="33" customHeight="1">
      <c r="A172" s="37"/>
      <c r="B172" s="38"/>
      <c r="C172" s="203" t="s">
        <v>257</v>
      </c>
      <c r="D172" s="203" t="s">
        <v>118</v>
      </c>
      <c r="E172" s="204" t="s">
        <v>258</v>
      </c>
      <c r="F172" s="205" t="s">
        <v>259</v>
      </c>
      <c r="G172" s="206" t="s">
        <v>159</v>
      </c>
      <c r="H172" s="207">
        <v>24</v>
      </c>
      <c r="I172" s="208"/>
      <c r="J172" s="209">
        <f>ROUND(I172*H172,2)</f>
        <v>0</v>
      </c>
      <c r="K172" s="205" t="s">
        <v>122</v>
      </c>
      <c r="L172" s="43"/>
      <c r="M172" s="210" t="s">
        <v>19</v>
      </c>
      <c r="N172" s="211" t="s">
        <v>43</v>
      </c>
      <c r="O172" s="83"/>
      <c r="P172" s="212">
        <f>O172*H172</f>
        <v>0</v>
      </c>
      <c r="Q172" s="212">
        <v>0.11519</v>
      </c>
      <c r="R172" s="212">
        <f>Q172*H172</f>
        <v>2.7645599999999999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123</v>
      </c>
      <c r="AT172" s="214" t="s">
        <v>118</v>
      </c>
      <c r="AU172" s="214" t="s">
        <v>82</v>
      </c>
      <c r="AY172" s="16" t="s">
        <v>116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123</v>
      </c>
      <c r="BM172" s="214" t="s">
        <v>260</v>
      </c>
    </row>
    <row r="173" s="2" customFormat="1">
      <c r="A173" s="37"/>
      <c r="B173" s="38"/>
      <c r="C173" s="39"/>
      <c r="D173" s="216" t="s">
        <v>125</v>
      </c>
      <c r="E173" s="39"/>
      <c r="F173" s="217" t="s">
        <v>261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125</v>
      </c>
      <c r="AU173" s="16" t="s">
        <v>82</v>
      </c>
    </row>
    <row r="174" s="2" customFormat="1">
      <c r="A174" s="37"/>
      <c r="B174" s="38"/>
      <c r="C174" s="39"/>
      <c r="D174" s="221" t="s">
        <v>127</v>
      </c>
      <c r="E174" s="39"/>
      <c r="F174" s="222" t="s">
        <v>262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127</v>
      </c>
      <c r="AU174" s="16" t="s">
        <v>82</v>
      </c>
    </row>
    <row r="175" s="13" customFormat="1">
      <c r="A175" s="13"/>
      <c r="B175" s="223"/>
      <c r="C175" s="224"/>
      <c r="D175" s="216" t="s">
        <v>129</v>
      </c>
      <c r="E175" s="225" t="s">
        <v>19</v>
      </c>
      <c r="F175" s="226" t="s">
        <v>263</v>
      </c>
      <c r="G175" s="224"/>
      <c r="H175" s="227">
        <v>24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129</v>
      </c>
      <c r="AU175" s="233" t="s">
        <v>82</v>
      </c>
      <c r="AV175" s="13" t="s">
        <v>82</v>
      </c>
      <c r="AW175" s="13" t="s">
        <v>33</v>
      </c>
      <c r="AX175" s="13" t="s">
        <v>80</v>
      </c>
      <c r="AY175" s="233" t="s">
        <v>116</v>
      </c>
    </row>
    <row r="176" s="2" customFormat="1" ht="16.5" customHeight="1">
      <c r="A176" s="37"/>
      <c r="B176" s="38"/>
      <c r="C176" s="245" t="s">
        <v>7</v>
      </c>
      <c r="D176" s="245" t="s">
        <v>203</v>
      </c>
      <c r="E176" s="246" t="s">
        <v>264</v>
      </c>
      <c r="F176" s="247" t="s">
        <v>265</v>
      </c>
      <c r="G176" s="248" t="s">
        <v>159</v>
      </c>
      <c r="H176" s="249">
        <v>24.48</v>
      </c>
      <c r="I176" s="250"/>
      <c r="J176" s="251">
        <f>ROUND(I176*H176,2)</f>
        <v>0</v>
      </c>
      <c r="K176" s="247" t="s">
        <v>122</v>
      </c>
      <c r="L176" s="252"/>
      <c r="M176" s="253" t="s">
        <v>19</v>
      </c>
      <c r="N176" s="254" t="s">
        <v>43</v>
      </c>
      <c r="O176" s="83"/>
      <c r="P176" s="212">
        <f>O176*H176</f>
        <v>0</v>
      </c>
      <c r="Q176" s="212">
        <v>0.080000000000000002</v>
      </c>
      <c r="R176" s="212">
        <f>Q176*H176</f>
        <v>1.9584000000000001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172</v>
      </c>
      <c r="AT176" s="214" t="s">
        <v>203</v>
      </c>
      <c r="AU176" s="214" t="s">
        <v>82</v>
      </c>
      <c r="AY176" s="16" t="s">
        <v>116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123</v>
      </c>
      <c r="BM176" s="214" t="s">
        <v>266</v>
      </c>
    </row>
    <row r="177" s="2" customFormat="1">
      <c r="A177" s="37"/>
      <c r="B177" s="38"/>
      <c r="C177" s="39"/>
      <c r="D177" s="216" t="s">
        <v>125</v>
      </c>
      <c r="E177" s="39"/>
      <c r="F177" s="217" t="s">
        <v>265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125</v>
      </c>
      <c r="AU177" s="16" t="s">
        <v>82</v>
      </c>
    </row>
    <row r="178" s="13" customFormat="1">
      <c r="A178" s="13"/>
      <c r="B178" s="223"/>
      <c r="C178" s="224"/>
      <c r="D178" s="216" t="s">
        <v>129</v>
      </c>
      <c r="E178" s="225" t="s">
        <v>19</v>
      </c>
      <c r="F178" s="226" t="s">
        <v>267</v>
      </c>
      <c r="G178" s="224"/>
      <c r="H178" s="227">
        <v>24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129</v>
      </c>
      <c r="AU178" s="233" t="s">
        <v>82</v>
      </c>
      <c r="AV178" s="13" t="s">
        <v>82</v>
      </c>
      <c r="AW178" s="13" t="s">
        <v>33</v>
      </c>
      <c r="AX178" s="13" t="s">
        <v>80</v>
      </c>
      <c r="AY178" s="233" t="s">
        <v>116</v>
      </c>
    </row>
    <row r="179" s="13" customFormat="1">
      <c r="A179" s="13"/>
      <c r="B179" s="223"/>
      <c r="C179" s="224"/>
      <c r="D179" s="216" t="s">
        <v>129</v>
      </c>
      <c r="E179" s="224"/>
      <c r="F179" s="226" t="s">
        <v>268</v>
      </c>
      <c r="G179" s="224"/>
      <c r="H179" s="227">
        <v>24.48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129</v>
      </c>
      <c r="AU179" s="233" t="s">
        <v>82</v>
      </c>
      <c r="AV179" s="13" t="s">
        <v>82</v>
      </c>
      <c r="AW179" s="13" t="s">
        <v>4</v>
      </c>
      <c r="AX179" s="13" t="s">
        <v>80</v>
      </c>
      <c r="AY179" s="233" t="s">
        <v>116</v>
      </c>
    </row>
    <row r="180" s="12" customFormat="1" ht="22.8" customHeight="1">
      <c r="A180" s="12"/>
      <c r="B180" s="187"/>
      <c r="C180" s="188"/>
      <c r="D180" s="189" t="s">
        <v>71</v>
      </c>
      <c r="E180" s="201" t="s">
        <v>269</v>
      </c>
      <c r="F180" s="201" t="s">
        <v>270</v>
      </c>
      <c r="G180" s="188"/>
      <c r="H180" s="188"/>
      <c r="I180" s="191"/>
      <c r="J180" s="202">
        <f>BK180</f>
        <v>0</v>
      </c>
      <c r="K180" s="188"/>
      <c r="L180" s="193"/>
      <c r="M180" s="194"/>
      <c r="N180" s="195"/>
      <c r="O180" s="195"/>
      <c r="P180" s="196">
        <f>SUM(P181:P212)</f>
        <v>0</v>
      </c>
      <c r="Q180" s="195"/>
      <c r="R180" s="196">
        <f>SUM(R181:R212)</f>
        <v>0</v>
      </c>
      <c r="S180" s="195"/>
      <c r="T180" s="197">
        <f>SUM(T181:T212)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8" t="s">
        <v>80</v>
      </c>
      <c r="AT180" s="199" t="s">
        <v>71</v>
      </c>
      <c r="AU180" s="199" t="s">
        <v>80</v>
      </c>
      <c r="AY180" s="198" t="s">
        <v>116</v>
      </c>
      <c r="BK180" s="200">
        <f>SUM(BK181:BK212)</f>
        <v>0</v>
      </c>
    </row>
    <row r="181" s="2" customFormat="1" ht="21.75" customHeight="1">
      <c r="A181" s="37"/>
      <c r="B181" s="38"/>
      <c r="C181" s="203" t="s">
        <v>271</v>
      </c>
      <c r="D181" s="203" t="s">
        <v>118</v>
      </c>
      <c r="E181" s="204" t="s">
        <v>272</v>
      </c>
      <c r="F181" s="205" t="s">
        <v>273</v>
      </c>
      <c r="G181" s="206" t="s">
        <v>274</v>
      </c>
      <c r="H181" s="207">
        <v>14.375</v>
      </c>
      <c r="I181" s="208"/>
      <c r="J181" s="209">
        <f>ROUND(I181*H181,2)</f>
        <v>0</v>
      </c>
      <c r="K181" s="205" t="s">
        <v>122</v>
      </c>
      <c r="L181" s="43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123</v>
      </c>
      <c r="AT181" s="214" t="s">
        <v>118</v>
      </c>
      <c r="AU181" s="214" t="s">
        <v>82</v>
      </c>
      <c r="AY181" s="16" t="s">
        <v>116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123</v>
      </c>
      <c r="BM181" s="214" t="s">
        <v>275</v>
      </c>
    </row>
    <row r="182" s="2" customFormat="1">
      <c r="A182" s="37"/>
      <c r="B182" s="38"/>
      <c r="C182" s="39"/>
      <c r="D182" s="216" t="s">
        <v>125</v>
      </c>
      <c r="E182" s="39"/>
      <c r="F182" s="217" t="s">
        <v>276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125</v>
      </c>
      <c r="AU182" s="16" t="s">
        <v>82</v>
      </c>
    </row>
    <row r="183" s="2" customFormat="1">
      <c r="A183" s="37"/>
      <c r="B183" s="38"/>
      <c r="C183" s="39"/>
      <c r="D183" s="221" t="s">
        <v>127</v>
      </c>
      <c r="E183" s="39"/>
      <c r="F183" s="222" t="s">
        <v>277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127</v>
      </c>
      <c r="AU183" s="16" t="s">
        <v>82</v>
      </c>
    </row>
    <row r="184" s="13" customFormat="1">
      <c r="A184" s="13"/>
      <c r="B184" s="223"/>
      <c r="C184" s="224"/>
      <c r="D184" s="216" t="s">
        <v>129</v>
      </c>
      <c r="E184" s="225" t="s">
        <v>19</v>
      </c>
      <c r="F184" s="226" t="s">
        <v>278</v>
      </c>
      <c r="G184" s="224"/>
      <c r="H184" s="227">
        <v>14.375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129</v>
      </c>
      <c r="AU184" s="233" t="s">
        <v>82</v>
      </c>
      <c r="AV184" s="13" t="s">
        <v>82</v>
      </c>
      <c r="AW184" s="13" t="s">
        <v>33</v>
      </c>
      <c r="AX184" s="13" t="s">
        <v>80</v>
      </c>
      <c r="AY184" s="233" t="s">
        <v>116</v>
      </c>
    </row>
    <row r="185" s="2" customFormat="1" ht="24.15" customHeight="1">
      <c r="A185" s="37"/>
      <c r="B185" s="38"/>
      <c r="C185" s="203" t="s">
        <v>279</v>
      </c>
      <c r="D185" s="203" t="s">
        <v>118</v>
      </c>
      <c r="E185" s="204" t="s">
        <v>280</v>
      </c>
      <c r="F185" s="205" t="s">
        <v>281</v>
      </c>
      <c r="G185" s="206" t="s">
        <v>274</v>
      </c>
      <c r="H185" s="207">
        <v>273.125</v>
      </c>
      <c r="I185" s="208"/>
      <c r="J185" s="209">
        <f>ROUND(I185*H185,2)</f>
        <v>0</v>
      </c>
      <c r="K185" s="205" t="s">
        <v>122</v>
      </c>
      <c r="L185" s="43"/>
      <c r="M185" s="210" t="s">
        <v>19</v>
      </c>
      <c r="N185" s="211" t="s">
        <v>43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123</v>
      </c>
      <c r="AT185" s="214" t="s">
        <v>118</v>
      </c>
      <c r="AU185" s="214" t="s">
        <v>82</v>
      </c>
      <c r="AY185" s="16" t="s">
        <v>116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80</v>
      </c>
      <c r="BK185" s="215">
        <f>ROUND(I185*H185,2)</f>
        <v>0</v>
      </c>
      <c r="BL185" s="16" t="s">
        <v>123</v>
      </c>
      <c r="BM185" s="214" t="s">
        <v>282</v>
      </c>
    </row>
    <row r="186" s="2" customFormat="1">
      <c r="A186" s="37"/>
      <c r="B186" s="38"/>
      <c r="C186" s="39"/>
      <c r="D186" s="216" t="s">
        <v>125</v>
      </c>
      <c r="E186" s="39"/>
      <c r="F186" s="217" t="s">
        <v>283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125</v>
      </c>
      <c r="AU186" s="16" t="s">
        <v>82</v>
      </c>
    </row>
    <row r="187" s="2" customFormat="1">
      <c r="A187" s="37"/>
      <c r="B187" s="38"/>
      <c r="C187" s="39"/>
      <c r="D187" s="221" t="s">
        <v>127</v>
      </c>
      <c r="E187" s="39"/>
      <c r="F187" s="222" t="s">
        <v>284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82</v>
      </c>
    </row>
    <row r="188" s="13" customFormat="1">
      <c r="A188" s="13"/>
      <c r="B188" s="223"/>
      <c r="C188" s="224"/>
      <c r="D188" s="216" t="s">
        <v>129</v>
      </c>
      <c r="E188" s="225" t="s">
        <v>19</v>
      </c>
      <c r="F188" s="226" t="s">
        <v>285</v>
      </c>
      <c r="G188" s="224"/>
      <c r="H188" s="227">
        <v>273.125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129</v>
      </c>
      <c r="AU188" s="233" t="s">
        <v>82</v>
      </c>
      <c r="AV188" s="13" t="s">
        <v>82</v>
      </c>
      <c r="AW188" s="13" t="s">
        <v>33</v>
      </c>
      <c r="AX188" s="13" t="s">
        <v>80</v>
      </c>
      <c r="AY188" s="233" t="s">
        <v>116</v>
      </c>
    </row>
    <row r="189" s="2" customFormat="1" ht="21.75" customHeight="1">
      <c r="A189" s="37"/>
      <c r="B189" s="38"/>
      <c r="C189" s="203" t="s">
        <v>286</v>
      </c>
      <c r="D189" s="203" t="s">
        <v>118</v>
      </c>
      <c r="E189" s="204" t="s">
        <v>287</v>
      </c>
      <c r="F189" s="205" t="s">
        <v>288</v>
      </c>
      <c r="G189" s="206" t="s">
        <v>274</v>
      </c>
      <c r="H189" s="207">
        <v>42.456000000000003</v>
      </c>
      <c r="I189" s="208"/>
      <c r="J189" s="209">
        <f>ROUND(I189*H189,2)</f>
        <v>0</v>
      </c>
      <c r="K189" s="205" t="s">
        <v>122</v>
      </c>
      <c r="L189" s="43"/>
      <c r="M189" s="210" t="s">
        <v>19</v>
      </c>
      <c r="N189" s="211" t="s">
        <v>43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123</v>
      </c>
      <c r="AT189" s="214" t="s">
        <v>118</v>
      </c>
      <c r="AU189" s="214" t="s">
        <v>82</v>
      </c>
      <c r="AY189" s="16" t="s">
        <v>116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80</v>
      </c>
      <c r="BK189" s="215">
        <f>ROUND(I189*H189,2)</f>
        <v>0</v>
      </c>
      <c r="BL189" s="16" t="s">
        <v>123</v>
      </c>
      <c r="BM189" s="214" t="s">
        <v>289</v>
      </c>
    </row>
    <row r="190" s="2" customFormat="1">
      <c r="A190" s="37"/>
      <c r="B190" s="38"/>
      <c r="C190" s="39"/>
      <c r="D190" s="216" t="s">
        <v>125</v>
      </c>
      <c r="E190" s="39"/>
      <c r="F190" s="217" t="s">
        <v>290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125</v>
      </c>
      <c r="AU190" s="16" t="s">
        <v>82</v>
      </c>
    </row>
    <row r="191" s="2" customFormat="1">
      <c r="A191" s="37"/>
      <c r="B191" s="38"/>
      <c r="C191" s="39"/>
      <c r="D191" s="221" t="s">
        <v>127</v>
      </c>
      <c r="E191" s="39"/>
      <c r="F191" s="222" t="s">
        <v>291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82</v>
      </c>
    </row>
    <row r="192" s="13" customFormat="1">
      <c r="A192" s="13"/>
      <c r="B192" s="223"/>
      <c r="C192" s="224"/>
      <c r="D192" s="216" t="s">
        <v>129</v>
      </c>
      <c r="E192" s="225" t="s">
        <v>19</v>
      </c>
      <c r="F192" s="226" t="s">
        <v>292</v>
      </c>
      <c r="G192" s="224"/>
      <c r="H192" s="227">
        <v>4.9199999999999999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129</v>
      </c>
      <c r="AU192" s="233" t="s">
        <v>82</v>
      </c>
      <c r="AV192" s="13" t="s">
        <v>82</v>
      </c>
      <c r="AW192" s="13" t="s">
        <v>33</v>
      </c>
      <c r="AX192" s="13" t="s">
        <v>72</v>
      </c>
      <c r="AY192" s="233" t="s">
        <v>116</v>
      </c>
    </row>
    <row r="193" s="13" customFormat="1">
      <c r="A193" s="13"/>
      <c r="B193" s="223"/>
      <c r="C193" s="224"/>
      <c r="D193" s="216" t="s">
        <v>129</v>
      </c>
      <c r="E193" s="225" t="s">
        <v>19</v>
      </c>
      <c r="F193" s="226" t="s">
        <v>293</v>
      </c>
      <c r="G193" s="224"/>
      <c r="H193" s="227">
        <v>37.536000000000001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129</v>
      </c>
      <c r="AU193" s="233" t="s">
        <v>82</v>
      </c>
      <c r="AV193" s="13" t="s">
        <v>82</v>
      </c>
      <c r="AW193" s="13" t="s">
        <v>33</v>
      </c>
      <c r="AX193" s="13" t="s">
        <v>72</v>
      </c>
      <c r="AY193" s="233" t="s">
        <v>116</v>
      </c>
    </row>
    <row r="194" s="14" customFormat="1">
      <c r="A194" s="14"/>
      <c r="B194" s="234"/>
      <c r="C194" s="235"/>
      <c r="D194" s="216" t="s">
        <v>129</v>
      </c>
      <c r="E194" s="236" t="s">
        <v>19</v>
      </c>
      <c r="F194" s="237" t="s">
        <v>180</v>
      </c>
      <c r="G194" s="235"/>
      <c r="H194" s="238">
        <v>42.456000000000003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129</v>
      </c>
      <c r="AU194" s="244" t="s">
        <v>82</v>
      </c>
      <c r="AV194" s="14" t="s">
        <v>123</v>
      </c>
      <c r="AW194" s="14" t="s">
        <v>33</v>
      </c>
      <c r="AX194" s="14" t="s">
        <v>80</v>
      </c>
      <c r="AY194" s="244" t="s">
        <v>116</v>
      </c>
    </row>
    <row r="195" s="2" customFormat="1" ht="24.15" customHeight="1">
      <c r="A195" s="37"/>
      <c r="B195" s="38"/>
      <c r="C195" s="203" t="s">
        <v>294</v>
      </c>
      <c r="D195" s="203" t="s">
        <v>118</v>
      </c>
      <c r="E195" s="204" t="s">
        <v>295</v>
      </c>
      <c r="F195" s="205" t="s">
        <v>296</v>
      </c>
      <c r="G195" s="206" t="s">
        <v>274</v>
      </c>
      <c r="H195" s="207">
        <v>806.66399999999999</v>
      </c>
      <c r="I195" s="208"/>
      <c r="J195" s="209">
        <f>ROUND(I195*H195,2)</f>
        <v>0</v>
      </c>
      <c r="K195" s="205" t="s">
        <v>122</v>
      </c>
      <c r="L195" s="43"/>
      <c r="M195" s="210" t="s">
        <v>19</v>
      </c>
      <c r="N195" s="211" t="s">
        <v>43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123</v>
      </c>
      <c r="AT195" s="214" t="s">
        <v>118</v>
      </c>
      <c r="AU195" s="214" t="s">
        <v>82</v>
      </c>
      <c r="AY195" s="16" t="s">
        <v>116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80</v>
      </c>
      <c r="BK195" s="215">
        <f>ROUND(I195*H195,2)</f>
        <v>0</v>
      </c>
      <c r="BL195" s="16" t="s">
        <v>123</v>
      </c>
      <c r="BM195" s="214" t="s">
        <v>297</v>
      </c>
    </row>
    <row r="196" s="2" customFormat="1">
      <c r="A196" s="37"/>
      <c r="B196" s="38"/>
      <c r="C196" s="39"/>
      <c r="D196" s="216" t="s">
        <v>125</v>
      </c>
      <c r="E196" s="39"/>
      <c r="F196" s="217" t="s">
        <v>298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125</v>
      </c>
      <c r="AU196" s="16" t="s">
        <v>82</v>
      </c>
    </row>
    <row r="197" s="2" customFormat="1">
      <c r="A197" s="37"/>
      <c r="B197" s="38"/>
      <c r="C197" s="39"/>
      <c r="D197" s="221" t="s">
        <v>127</v>
      </c>
      <c r="E197" s="39"/>
      <c r="F197" s="222" t="s">
        <v>299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127</v>
      </c>
      <c r="AU197" s="16" t="s">
        <v>82</v>
      </c>
    </row>
    <row r="198" s="13" customFormat="1">
      <c r="A198" s="13"/>
      <c r="B198" s="223"/>
      <c r="C198" s="224"/>
      <c r="D198" s="216" t="s">
        <v>129</v>
      </c>
      <c r="E198" s="225" t="s">
        <v>19</v>
      </c>
      <c r="F198" s="226" t="s">
        <v>300</v>
      </c>
      <c r="G198" s="224"/>
      <c r="H198" s="227">
        <v>806.66399999999999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129</v>
      </c>
      <c r="AU198" s="233" t="s">
        <v>82</v>
      </c>
      <c r="AV198" s="13" t="s">
        <v>82</v>
      </c>
      <c r="AW198" s="13" t="s">
        <v>33</v>
      </c>
      <c r="AX198" s="13" t="s">
        <v>80</v>
      </c>
      <c r="AY198" s="233" t="s">
        <v>116</v>
      </c>
    </row>
    <row r="199" s="2" customFormat="1" ht="37.8" customHeight="1">
      <c r="A199" s="37"/>
      <c r="B199" s="38"/>
      <c r="C199" s="203" t="s">
        <v>301</v>
      </c>
      <c r="D199" s="203" t="s">
        <v>118</v>
      </c>
      <c r="E199" s="204" t="s">
        <v>302</v>
      </c>
      <c r="F199" s="205" t="s">
        <v>303</v>
      </c>
      <c r="G199" s="206" t="s">
        <v>274</v>
      </c>
      <c r="H199" s="207">
        <v>19.295000000000002</v>
      </c>
      <c r="I199" s="208"/>
      <c r="J199" s="209">
        <f>ROUND(I199*H199,2)</f>
        <v>0</v>
      </c>
      <c r="K199" s="205" t="s">
        <v>122</v>
      </c>
      <c r="L199" s="43"/>
      <c r="M199" s="210" t="s">
        <v>19</v>
      </c>
      <c r="N199" s="211" t="s">
        <v>43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304</v>
      </c>
      <c r="AT199" s="214" t="s">
        <v>118</v>
      </c>
      <c r="AU199" s="214" t="s">
        <v>82</v>
      </c>
      <c r="AY199" s="16" t="s">
        <v>116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80</v>
      </c>
      <c r="BK199" s="215">
        <f>ROUND(I199*H199,2)</f>
        <v>0</v>
      </c>
      <c r="BL199" s="16" t="s">
        <v>304</v>
      </c>
      <c r="BM199" s="214" t="s">
        <v>305</v>
      </c>
    </row>
    <row r="200" s="2" customFormat="1">
      <c r="A200" s="37"/>
      <c r="B200" s="38"/>
      <c r="C200" s="39"/>
      <c r="D200" s="216" t="s">
        <v>125</v>
      </c>
      <c r="E200" s="39"/>
      <c r="F200" s="217" t="s">
        <v>306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125</v>
      </c>
      <c r="AU200" s="16" t="s">
        <v>82</v>
      </c>
    </row>
    <row r="201" s="2" customFormat="1">
      <c r="A201" s="37"/>
      <c r="B201" s="38"/>
      <c r="C201" s="39"/>
      <c r="D201" s="221" t="s">
        <v>127</v>
      </c>
      <c r="E201" s="39"/>
      <c r="F201" s="222" t="s">
        <v>307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127</v>
      </c>
      <c r="AU201" s="16" t="s">
        <v>82</v>
      </c>
    </row>
    <row r="202" s="13" customFormat="1">
      <c r="A202" s="13"/>
      <c r="B202" s="223"/>
      <c r="C202" s="224"/>
      <c r="D202" s="216" t="s">
        <v>129</v>
      </c>
      <c r="E202" s="225" t="s">
        <v>19</v>
      </c>
      <c r="F202" s="226" t="s">
        <v>308</v>
      </c>
      <c r="G202" s="224"/>
      <c r="H202" s="227">
        <v>4.9199999999999999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129</v>
      </c>
      <c r="AU202" s="233" t="s">
        <v>82</v>
      </c>
      <c r="AV202" s="13" t="s">
        <v>82</v>
      </c>
      <c r="AW202" s="13" t="s">
        <v>33</v>
      </c>
      <c r="AX202" s="13" t="s">
        <v>72</v>
      </c>
      <c r="AY202" s="233" t="s">
        <v>116</v>
      </c>
    </row>
    <row r="203" s="13" customFormat="1">
      <c r="A203" s="13"/>
      <c r="B203" s="223"/>
      <c r="C203" s="224"/>
      <c r="D203" s="216" t="s">
        <v>129</v>
      </c>
      <c r="E203" s="225" t="s">
        <v>19</v>
      </c>
      <c r="F203" s="226" t="s">
        <v>309</v>
      </c>
      <c r="G203" s="224"/>
      <c r="H203" s="227">
        <v>14.375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129</v>
      </c>
      <c r="AU203" s="233" t="s">
        <v>82</v>
      </c>
      <c r="AV203" s="13" t="s">
        <v>82</v>
      </c>
      <c r="AW203" s="13" t="s">
        <v>33</v>
      </c>
      <c r="AX203" s="13" t="s">
        <v>72</v>
      </c>
      <c r="AY203" s="233" t="s">
        <v>116</v>
      </c>
    </row>
    <row r="204" s="14" customFormat="1">
      <c r="A204" s="14"/>
      <c r="B204" s="234"/>
      <c r="C204" s="235"/>
      <c r="D204" s="216" t="s">
        <v>129</v>
      </c>
      <c r="E204" s="236" t="s">
        <v>19</v>
      </c>
      <c r="F204" s="237" t="s">
        <v>180</v>
      </c>
      <c r="G204" s="235"/>
      <c r="H204" s="238">
        <v>19.295000000000002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129</v>
      </c>
      <c r="AU204" s="244" t="s">
        <v>82</v>
      </c>
      <c r="AV204" s="14" t="s">
        <v>123</v>
      </c>
      <c r="AW204" s="14" t="s">
        <v>33</v>
      </c>
      <c r="AX204" s="14" t="s">
        <v>80</v>
      </c>
      <c r="AY204" s="244" t="s">
        <v>116</v>
      </c>
    </row>
    <row r="205" s="2" customFormat="1" ht="37.8" customHeight="1">
      <c r="A205" s="37"/>
      <c r="B205" s="38"/>
      <c r="C205" s="203" t="s">
        <v>310</v>
      </c>
      <c r="D205" s="203" t="s">
        <v>118</v>
      </c>
      <c r="E205" s="204" t="s">
        <v>311</v>
      </c>
      <c r="F205" s="205" t="s">
        <v>312</v>
      </c>
      <c r="G205" s="206" t="s">
        <v>274</v>
      </c>
      <c r="H205" s="207">
        <v>37.536000000000001</v>
      </c>
      <c r="I205" s="208"/>
      <c r="J205" s="209">
        <f>ROUND(I205*H205,2)</f>
        <v>0</v>
      </c>
      <c r="K205" s="205" t="s">
        <v>122</v>
      </c>
      <c r="L205" s="43"/>
      <c r="M205" s="210" t="s">
        <v>19</v>
      </c>
      <c r="N205" s="211" t="s">
        <v>43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304</v>
      </c>
      <c r="AT205" s="214" t="s">
        <v>118</v>
      </c>
      <c r="AU205" s="214" t="s">
        <v>82</v>
      </c>
      <c r="AY205" s="16" t="s">
        <v>116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80</v>
      </c>
      <c r="BK205" s="215">
        <f>ROUND(I205*H205,2)</f>
        <v>0</v>
      </c>
      <c r="BL205" s="16" t="s">
        <v>304</v>
      </c>
      <c r="BM205" s="214" t="s">
        <v>313</v>
      </c>
    </row>
    <row r="206" s="2" customFormat="1">
      <c r="A206" s="37"/>
      <c r="B206" s="38"/>
      <c r="C206" s="39"/>
      <c r="D206" s="216" t="s">
        <v>125</v>
      </c>
      <c r="E206" s="39"/>
      <c r="F206" s="217" t="s">
        <v>314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125</v>
      </c>
      <c r="AU206" s="16" t="s">
        <v>82</v>
      </c>
    </row>
    <row r="207" s="2" customFormat="1">
      <c r="A207" s="37"/>
      <c r="B207" s="38"/>
      <c r="C207" s="39"/>
      <c r="D207" s="221" t="s">
        <v>127</v>
      </c>
      <c r="E207" s="39"/>
      <c r="F207" s="222" t="s">
        <v>315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127</v>
      </c>
      <c r="AU207" s="16" t="s">
        <v>82</v>
      </c>
    </row>
    <row r="208" s="13" customFormat="1">
      <c r="A208" s="13"/>
      <c r="B208" s="223"/>
      <c r="C208" s="224"/>
      <c r="D208" s="216" t="s">
        <v>129</v>
      </c>
      <c r="E208" s="225" t="s">
        <v>19</v>
      </c>
      <c r="F208" s="226" t="s">
        <v>316</v>
      </c>
      <c r="G208" s="224"/>
      <c r="H208" s="227">
        <v>37.536000000000001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129</v>
      </c>
      <c r="AU208" s="233" t="s">
        <v>82</v>
      </c>
      <c r="AV208" s="13" t="s">
        <v>82</v>
      </c>
      <c r="AW208" s="13" t="s">
        <v>33</v>
      </c>
      <c r="AX208" s="13" t="s">
        <v>80</v>
      </c>
      <c r="AY208" s="233" t="s">
        <v>116</v>
      </c>
    </row>
    <row r="209" s="2" customFormat="1" ht="24.15" customHeight="1">
      <c r="A209" s="37"/>
      <c r="B209" s="38"/>
      <c r="C209" s="203" t="s">
        <v>317</v>
      </c>
      <c r="D209" s="203" t="s">
        <v>118</v>
      </c>
      <c r="E209" s="204" t="s">
        <v>318</v>
      </c>
      <c r="F209" s="205" t="s">
        <v>319</v>
      </c>
      <c r="G209" s="206" t="s">
        <v>274</v>
      </c>
      <c r="H209" s="207">
        <v>178.08000000000001</v>
      </c>
      <c r="I209" s="208"/>
      <c r="J209" s="209">
        <f>ROUND(I209*H209,2)</f>
        <v>0</v>
      </c>
      <c r="K209" s="205" t="s">
        <v>122</v>
      </c>
      <c r="L209" s="43"/>
      <c r="M209" s="210" t="s">
        <v>19</v>
      </c>
      <c r="N209" s="211" t="s">
        <v>43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304</v>
      </c>
      <c r="AT209" s="214" t="s">
        <v>118</v>
      </c>
      <c r="AU209" s="214" t="s">
        <v>82</v>
      </c>
      <c r="AY209" s="16" t="s">
        <v>116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80</v>
      </c>
      <c r="BK209" s="215">
        <f>ROUND(I209*H209,2)</f>
        <v>0</v>
      </c>
      <c r="BL209" s="16" t="s">
        <v>304</v>
      </c>
      <c r="BM209" s="214" t="s">
        <v>320</v>
      </c>
    </row>
    <row r="210" s="2" customFormat="1">
      <c r="A210" s="37"/>
      <c r="B210" s="38"/>
      <c r="C210" s="39"/>
      <c r="D210" s="216" t="s">
        <v>125</v>
      </c>
      <c r="E210" s="39"/>
      <c r="F210" s="217" t="s">
        <v>321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125</v>
      </c>
      <c r="AU210" s="16" t="s">
        <v>82</v>
      </c>
    </row>
    <row r="211" s="2" customFormat="1">
      <c r="A211" s="37"/>
      <c r="B211" s="38"/>
      <c r="C211" s="39"/>
      <c r="D211" s="221" t="s">
        <v>127</v>
      </c>
      <c r="E211" s="39"/>
      <c r="F211" s="222" t="s">
        <v>322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82</v>
      </c>
    </row>
    <row r="212" s="13" customFormat="1">
      <c r="A212" s="13"/>
      <c r="B212" s="223"/>
      <c r="C212" s="224"/>
      <c r="D212" s="216" t="s">
        <v>129</v>
      </c>
      <c r="E212" s="225" t="s">
        <v>19</v>
      </c>
      <c r="F212" s="226" t="s">
        <v>323</v>
      </c>
      <c r="G212" s="224"/>
      <c r="H212" s="227">
        <v>178.08000000000001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129</v>
      </c>
      <c r="AU212" s="233" t="s">
        <v>82</v>
      </c>
      <c r="AV212" s="13" t="s">
        <v>82</v>
      </c>
      <c r="AW212" s="13" t="s">
        <v>33</v>
      </c>
      <c r="AX212" s="13" t="s">
        <v>80</v>
      </c>
      <c r="AY212" s="233" t="s">
        <v>116</v>
      </c>
    </row>
    <row r="213" s="12" customFormat="1" ht="22.8" customHeight="1">
      <c r="A213" s="12"/>
      <c r="B213" s="187"/>
      <c r="C213" s="188"/>
      <c r="D213" s="189" t="s">
        <v>71</v>
      </c>
      <c r="E213" s="201" t="s">
        <v>324</v>
      </c>
      <c r="F213" s="201" t="s">
        <v>325</v>
      </c>
      <c r="G213" s="188"/>
      <c r="H213" s="188"/>
      <c r="I213" s="191"/>
      <c r="J213" s="202">
        <f>BK213</f>
        <v>0</v>
      </c>
      <c r="K213" s="188"/>
      <c r="L213" s="193"/>
      <c r="M213" s="194"/>
      <c r="N213" s="195"/>
      <c r="O213" s="195"/>
      <c r="P213" s="196">
        <f>SUM(P214:P216)</f>
        <v>0</v>
      </c>
      <c r="Q213" s="195"/>
      <c r="R213" s="196">
        <f>SUM(R214:R216)</f>
        <v>0</v>
      </c>
      <c r="S213" s="195"/>
      <c r="T213" s="197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8" t="s">
        <v>80</v>
      </c>
      <c r="AT213" s="199" t="s">
        <v>71</v>
      </c>
      <c r="AU213" s="199" t="s">
        <v>80</v>
      </c>
      <c r="AY213" s="198" t="s">
        <v>116</v>
      </c>
      <c r="BK213" s="200">
        <f>SUM(BK214:BK216)</f>
        <v>0</v>
      </c>
    </row>
    <row r="214" s="2" customFormat="1" ht="24.15" customHeight="1">
      <c r="A214" s="37"/>
      <c r="B214" s="38"/>
      <c r="C214" s="203" t="s">
        <v>326</v>
      </c>
      <c r="D214" s="203" t="s">
        <v>118</v>
      </c>
      <c r="E214" s="204" t="s">
        <v>327</v>
      </c>
      <c r="F214" s="205" t="s">
        <v>328</v>
      </c>
      <c r="G214" s="206" t="s">
        <v>274</v>
      </c>
      <c r="H214" s="207">
        <v>76.075000000000003</v>
      </c>
      <c r="I214" s="208"/>
      <c r="J214" s="209">
        <f>ROUND(I214*H214,2)</f>
        <v>0</v>
      </c>
      <c r="K214" s="205" t="s">
        <v>122</v>
      </c>
      <c r="L214" s="43"/>
      <c r="M214" s="210" t="s">
        <v>19</v>
      </c>
      <c r="N214" s="211" t="s">
        <v>43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123</v>
      </c>
      <c r="AT214" s="214" t="s">
        <v>118</v>
      </c>
      <c r="AU214" s="214" t="s">
        <v>82</v>
      </c>
      <c r="AY214" s="16" t="s">
        <v>116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80</v>
      </c>
      <c r="BK214" s="215">
        <f>ROUND(I214*H214,2)</f>
        <v>0</v>
      </c>
      <c r="BL214" s="16" t="s">
        <v>123</v>
      </c>
      <c r="BM214" s="214" t="s">
        <v>329</v>
      </c>
    </row>
    <row r="215" s="2" customFormat="1">
      <c r="A215" s="37"/>
      <c r="B215" s="38"/>
      <c r="C215" s="39"/>
      <c r="D215" s="216" t="s">
        <v>125</v>
      </c>
      <c r="E215" s="39"/>
      <c r="F215" s="217" t="s">
        <v>330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125</v>
      </c>
      <c r="AU215" s="16" t="s">
        <v>82</v>
      </c>
    </row>
    <row r="216" s="2" customFormat="1">
      <c r="A216" s="37"/>
      <c r="B216" s="38"/>
      <c r="C216" s="39"/>
      <c r="D216" s="221" t="s">
        <v>127</v>
      </c>
      <c r="E216" s="39"/>
      <c r="F216" s="222" t="s">
        <v>331</v>
      </c>
      <c r="G216" s="39"/>
      <c r="H216" s="39"/>
      <c r="I216" s="218"/>
      <c r="J216" s="39"/>
      <c r="K216" s="39"/>
      <c r="L216" s="43"/>
      <c r="M216" s="255"/>
      <c r="N216" s="256"/>
      <c r="O216" s="257"/>
      <c r="P216" s="257"/>
      <c r="Q216" s="257"/>
      <c r="R216" s="257"/>
      <c r="S216" s="257"/>
      <c r="T216" s="25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127</v>
      </c>
      <c r="AU216" s="16" t="s">
        <v>82</v>
      </c>
    </row>
    <row r="217" s="2" customFormat="1" ht="6.96" customHeight="1">
      <c r="A217" s="37"/>
      <c r="B217" s="58"/>
      <c r="C217" s="59"/>
      <c r="D217" s="59"/>
      <c r="E217" s="59"/>
      <c r="F217" s="59"/>
      <c r="G217" s="59"/>
      <c r="H217" s="59"/>
      <c r="I217" s="59"/>
      <c r="J217" s="59"/>
      <c r="K217" s="59"/>
      <c r="L217" s="43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bCYDApSAqLHLShVqw31Z7oMgd8EtsuXBlOWWfTNyNzz5cIZZfYWO2PCP9Z+qHc0eJR+fGPEuYbJYNIZopSN8Dg==" hashValue="pdu8F5JYO3dJyrr5Vtc4ReKdtEMlLBlbJm7PYN3JfJV3ubYU9P4n/Rgbp7Eje+B+5j4daKF+UzoJDss9CyCcUQ==" algorithmName="SHA-512" password="CC35"/>
  <autoFilter ref="C86:K21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1111321"/>
    <hyperlink ref="F96" r:id="rId2" display="https://podminky.urs.cz/item/CS_URS_2024_01/111251102"/>
    <hyperlink ref="F100" r:id="rId3" display="https://podminky.urs.cz/item/CS_URS_2024_01/111301111"/>
    <hyperlink ref="F104" r:id="rId4" display="https://podminky.urs.cz/item/CS_URS_2024_01/113106291"/>
    <hyperlink ref="F108" r:id="rId5" display="https://podminky.urs.cz/item/CS_URS_2024_01/113107332"/>
    <hyperlink ref="F112" r:id="rId6" display="https://podminky.urs.cz/item/CS_URS_2024_01/113202111"/>
    <hyperlink ref="F116" r:id="rId7" display="https://podminky.urs.cz/item/CS_URS_2024_01/122251104"/>
    <hyperlink ref="F120" r:id="rId8" display="https://podminky.urs.cz/item/CS_URS_2024_01/162751117"/>
    <hyperlink ref="F126" r:id="rId9" display="https://podminky.urs.cz/item/CS_URS_2024_01/162751119"/>
    <hyperlink ref="F130" r:id="rId10" display="https://podminky.urs.cz/item/CS_URS_2024_01/181951112"/>
    <hyperlink ref="F135" r:id="rId11" display="https://podminky.urs.cz/item/CS_URS_2024_01/213141111"/>
    <hyperlink ref="F148" r:id="rId12" display="https://podminky.urs.cz/item/CS_URS_2024_01/451317777"/>
    <hyperlink ref="F153" r:id="rId13" display="https://podminky.urs.cz/item/CS_URS_2024_01/564871111a"/>
    <hyperlink ref="F157" r:id="rId14" display="https://podminky.urs.cz/item/CS_URS_2024_01/564871111b"/>
    <hyperlink ref="F161" r:id="rId15" display="https://podminky.urs.cz/item/CS_URS_2024_01/566201111"/>
    <hyperlink ref="F165" r:id="rId16" display="https://podminky.urs.cz/item/CS_URS_2024_01/596212212"/>
    <hyperlink ref="F174" r:id="rId17" display="https://podminky.urs.cz/item/CS_URS_2024_01/916131212"/>
    <hyperlink ref="F183" r:id="rId18" display="https://podminky.urs.cz/item/CS_URS_2024_01/997221551"/>
    <hyperlink ref="F187" r:id="rId19" display="https://podminky.urs.cz/item/CS_URS_2024_01/997221559"/>
    <hyperlink ref="F191" r:id="rId20" display="https://podminky.urs.cz/item/CS_URS_2024_01/997221561"/>
    <hyperlink ref="F197" r:id="rId21" display="https://podminky.urs.cz/item/CS_URS_2024_01/997221579"/>
    <hyperlink ref="F201" r:id="rId22" display="https://podminky.urs.cz/item/CS_URS_2024_01/997221861"/>
    <hyperlink ref="F207" r:id="rId23" display="https://podminky.urs.cz/item/CS_URS_2024_01/997221862"/>
    <hyperlink ref="F211" r:id="rId24" display="https://podminky.urs.cz/item/CS_URS_2024_01/997223855"/>
    <hyperlink ref="F216" r:id="rId25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stavby'!K6</f>
        <v>Osazení vjezd. vrat do stáv. objektu - D4 - zpevněné plochy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332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9. 4. 2024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ROUND((SUM(BE82:BE91)),  2)</f>
        <v>0</v>
      </c>
      <c r="G33" s="37"/>
      <c r="H33" s="37"/>
      <c r="I33" s="147">
        <v>0.20999999999999999</v>
      </c>
      <c r="J33" s="146">
        <f>ROUND(((SUM(BE82:BE91))*I33),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ROUND((SUM(BF82:BF91)),  2)</f>
        <v>0</v>
      </c>
      <c r="G34" s="37"/>
      <c r="H34" s="37"/>
      <c r="I34" s="147">
        <v>0.12</v>
      </c>
      <c r="J34" s="146">
        <f>ROUND(((SUM(BF82:BF91))*I34),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ROUND((SUM(BG82:BG91)),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ROUND((SUM(BH82:BH91)),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ROUND((SUM(BI82:BI91)),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Osazení vjezd. vrat do stáv. objektu - D4 - zpevněné plochy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02 - VRN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Nymburk</v>
      </c>
      <c r="G52" s="39"/>
      <c r="H52" s="39"/>
      <c r="I52" s="31" t="s">
        <v>23</v>
      </c>
      <c r="J52" s="71" t="str">
        <f>IF(J12="","",J12)</f>
        <v>9. 4. 2024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SOŠ a SOU Nymburk</v>
      </c>
      <c r="G54" s="39"/>
      <c r="H54" s="39"/>
      <c r="I54" s="31" t="s">
        <v>31</v>
      </c>
      <c r="J54" s="35" t="str">
        <f>E21</f>
        <v>Ing. Jana Malát Dušková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90</v>
      </c>
      <c r="D57" s="161"/>
      <c r="E57" s="161"/>
      <c r="F57" s="161"/>
      <c r="G57" s="161"/>
      <c r="H57" s="161"/>
      <c r="I57" s="161"/>
      <c r="J57" s="162" t="s">
        <v>91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hidden="1" s="9" customFormat="1" ht="24.96" customHeight="1">
      <c r="A60" s="9"/>
      <c r="B60" s="164"/>
      <c r="C60" s="165"/>
      <c r="D60" s="166" t="s">
        <v>333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334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335</v>
      </c>
      <c r="E62" s="173"/>
      <c r="F62" s="173"/>
      <c r="G62" s="173"/>
      <c r="H62" s="173"/>
      <c r="I62" s="173"/>
      <c r="J62" s="174">
        <f>J88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101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Osazení vjezd. vrat do stáv. objektu - D4 - zpevněné plochy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87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02 - VRN - vedlejší rozpočtové náklady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Nymburk</v>
      </c>
      <c r="G76" s="39"/>
      <c r="H76" s="39"/>
      <c r="I76" s="31" t="s">
        <v>23</v>
      </c>
      <c r="J76" s="71" t="str">
        <f>IF(J12="","",J12)</f>
        <v>9. 4. 2024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25</v>
      </c>
      <c r="D78" s="39"/>
      <c r="E78" s="39"/>
      <c r="F78" s="26" t="str">
        <f>E15</f>
        <v>SOŠ a SOU Nymburk</v>
      </c>
      <c r="G78" s="39"/>
      <c r="H78" s="39"/>
      <c r="I78" s="31" t="s">
        <v>31</v>
      </c>
      <c r="J78" s="35" t="str">
        <f>E21</f>
        <v>Ing. Jana Malát Dušková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29</v>
      </c>
      <c r="D79" s="39"/>
      <c r="E79" s="39"/>
      <c r="F79" s="26" t="str">
        <f>IF(E18="","",E18)</f>
        <v>Vyplň údaj</v>
      </c>
      <c r="G79" s="39"/>
      <c r="H79" s="39"/>
      <c r="I79" s="31" t="s">
        <v>34</v>
      </c>
      <c r="J79" s="35" t="str">
        <f>E24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102</v>
      </c>
      <c r="D81" s="179" t="s">
        <v>57</v>
      </c>
      <c r="E81" s="179" t="s">
        <v>53</v>
      </c>
      <c r="F81" s="179" t="s">
        <v>54</v>
      </c>
      <c r="G81" s="179" t="s">
        <v>103</v>
      </c>
      <c r="H81" s="179" t="s">
        <v>104</v>
      </c>
      <c r="I81" s="179" t="s">
        <v>105</v>
      </c>
      <c r="J81" s="179" t="s">
        <v>91</v>
      </c>
      <c r="K81" s="180" t="s">
        <v>106</v>
      </c>
      <c r="L81" s="181"/>
      <c r="M81" s="91" t="s">
        <v>19</v>
      </c>
      <c r="N81" s="92" t="s">
        <v>42</v>
      </c>
      <c r="O81" s="92" t="s">
        <v>107</v>
      </c>
      <c r="P81" s="92" t="s">
        <v>108</v>
      </c>
      <c r="Q81" s="92" t="s">
        <v>109</v>
      </c>
      <c r="R81" s="92" t="s">
        <v>110</v>
      </c>
      <c r="S81" s="92" t="s">
        <v>111</v>
      </c>
      <c r="T81" s="93" t="s">
        <v>112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113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</f>
        <v>0</v>
      </c>
      <c r="Q82" s="95"/>
      <c r="R82" s="184">
        <f>R83</f>
        <v>0</v>
      </c>
      <c r="S82" s="95"/>
      <c r="T82" s="185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92</v>
      </c>
      <c r="BK82" s="186">
        <f>BK83</f>
        <v>0</v>
      </c>
    </row>
    <row r="83" s="12" customFormat="1" ht="25.92" customHeight="1">
      <c r="A83" s="12"/>
      <c r="B83" s="187"/>
      <c r="C83" s="188"/>
      <c r="D83" s="189" t="s">
        <v>71</v>
      </c>
      <c r="E83" s="190" t="s">
        <v>336</v>
      </c>
      <c r="F83" s="190" t="s">
        <v>337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P84+P88</f>
        <v>0</v>
      </c>
      <c r="Q83" s="195"/>
      <c r="R83" s="196">
        <f>R84+R88</f>
        <v>0</v>
      </c>
      <c r="S83" s="195"/>
      <c r="T83" s="197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149</v>
      </c>
      <c r="AT83" s="199" t="s">
        <v>71</v>
      </c>
      <c r="AU83" s="199" t="s">
        <v>72</v>
      </c>
      <c r="AY83" s="198" t="s">
        <v>116</v>
      </c>
      <c r="BK83" s="200">
        <f>BK84+BK88</f>
        <v>0</v>
      </c>
    </row>
    <row r="84" s="12" customFormat="1" ht="22.8" customHeight="1">
      <c r="A84" s="12"/>
      <c r="B84" s="187"/>
      <c r="C84" s="188"/>
      <c r="D84" s="189" t="s">
        <v>71</v>
      </c>
      <c r="E84" s="201" t="s">
        <v>338</v>
      </c>
      <c r="F84" s="201" t="s">
        <v>339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SUM(P85:P87)</f>
        <v>0</v>
      </c>
      <c r="Q84" s="195"/>
      <c r="R84" s="196">
        <f>SUM(R85:R87)</f>
        <v>0</v>
      </c>
      <c r="S84" s="195"/>
      <c r="T84" s="197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149</v>
      </c>
      <c r="AT84" s="199" t="s">
        <v>71</v>
      </c>
      <c r="AU84" s="199" t="s">
        <v>80</v>
      </c>
      <c r="AY84" s="198" t="s">
        <v>116</v>
      </c>
      <c r="BK84" s="200">
        <f>SUM(BK85:BK87)</f>
        <v>0</v>
      </c>
    </row>
    <row r="85" s="2" customFormat="1" ht="16.5" customHeight="1">
      <c r="A85" s="37"/>
      <c r="B85" s="38"/>
      <c r="C85" s="203" t="s">
        <v>80</v>
      </c>
      <c r="D85" s="203" t="s">
        <v>118</v>
      </c>
      <c r="E85" s="204" t="s">
        <v>340</v>
      </c>
      <c r="F85" s="205" t="s">
        <v>339</v>
      </c>
      <c r="G85" s="206" t="s">
        <v>341</v>
      </c>
      <c r="H85" s="207">
        <v>1</v>
      </c>
      <c r="I85" s="208"/>
      <c r="J85" s="209">
        <f>ROUND(I85*H85,2)</f>
        <v>0</v>
      </c>
      <c r="K85" s="205" t="s">
        <v>122</v>
      </c>
      <c r="L85" s="43"/>
      <c r="M85" s="210" t="s">
        <v>19</v>
      </c>
      <c r="N85" s="211" t="s">
        <v>43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342</v>
      </c>
      <c r="AT85" s="214" t="s">
        <v>118</v>
      </c>
      <c r="AU85" s="214" t="s">
        <v>82</v>
      </c>
      <c r="AY85" s="16" t="s">
        <v>116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80</v>
      </c>
      <c r="BK85" s="215">
        <f>ROUND(I85*H85,2)</f>
        <v>0</v>
      </c>
      <c r="BL85" s="16" t="s">
        <v>342</v>
      </c>
      <c r="BM85" s="214" t="s">
        <v>343</v>
      </c>
    </row>
    <row r="86" s="2" customFormat="1">
      <c r="A86" s="37"/>
      <c r="B86" s="38"/>
      <c r="C86" s="39"/>
      <c r="D86" s="216" t="s">
        <v>125</v>
      </c>
      <c r="E86" s="39"/>
      <c r="F86" s="217" t="s">
        <v>339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125</v>
      </c>
      <c r="AU86" s="16" t="s">
        <v>82</v>
      </c>
    </row>
    <row r="87" s="2" customFormat="1">
      <c r="A87" s="37"/>
      <c r="B87" s="38"/>
      <c r="C87" s="39"/>
      <c r="D87" s="221" t="s">
        <v>127</v>
      </c>
      <c r="E87" s="39"/>
      <c r="F87" s="222" t="s">
        <v>344</v>
      </c>
      <c r="G87" s="39"/>
      <c r="H87" s="39"/>
      <c r="I87" s="218"/>
      <c r="J87" s="39"/>
      <c r="K87" s="39"/>
      <c r="L87" s="43"/>
      <c r="M87" s="219"/>
      <c r="N87" s="220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127</v>
      </c>
      <c r="AU87" s="16" t="s">
        <v>82</v>
      </c>
    </row>
    <row r="88" s="12" customFormat="1" ht="22.8" customHeight="1">
      <c r="A88" s="12"/>
      <c r="B88" s="187"/>
      <c r="C88" s="188"/>
      <c r="D88" s="189" t="s">
        <v>71</v>
      </c>
      <c r="E88" s="201" t="s">
        <v>345</v>
      </c>
      <c r="F88" s="201" t="s">
        <v>346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SUM(P89:P91)</f>
        <v>0</v>
      </c>
      <c r="Q88" s="195"/>
      <c r="R88" s="196">
        <f>SUM(R89:R91)</f>
        <v>0</v>
      </c>
      <c r="S88" s="195"/>
      <c r="T88" s="197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149</v>
      </c>
      <c r="AT88" s="199" t="s">
        <v>71</v>
      </c>
      <c r="AU88" s="199" t="s">
        <v>80</v>
      </c>
      <c r="AY88" s="198" t="s">
        <v>116</v>
      </c>
      <c r="BK88" s="200">
        <f>SUM(BK89:BK91)</f>
        <v>0</v>
      </c>
    </row>
    <row r="89" s="2" customFormat="1" ht="16.5" customHeight="1">
      <c r="A89" s="37"/>
      <c r="B89" s="38"/>
      <c r="C89" s="203" t="s">
        <v>82</v>
      </c>
      <c r="D89" s="203" t="s">
        <v>118</v>
      </c>
      <c r="E89" s="204" t="s">
        <v>347</v>
      </c>
      <c r="F89" s="205" t="s">
        <v>348</v>
      </c>
      <c r="G89" s="206" t="s">
        <v>341</v>
      </c>
      <c r="H89" s="207">
        <v>1</v>
      </c>
      <c r="I89" s="208"/>
      <c r="J89" s="209">
        <f>ROUND(I89*H89,2)</f>
        <v>0</v>
      </c>
      <c r="K89" s="205" t="s">
        <v>122</v>
      </c>
      <c r="L89" s="43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342</v>
      </c>
      <c r="AT89" s="214" t="s">
        <v>118</v>
      </c>
      <c r="AU89" s="214" t="s">
        <v>82</v>
      </c>
      <c r="AY89" s="16" t="s">
        <v>116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342</v>
      </c>
      <c r="BM89" s="214" t="s">
        <v>349</v>
      </c>
    </row>
    <row r="90" s="2" customFormat="1">
      <c r="A90" s="37"/>
      <c r="B90" s="38"/>
      <c r="C90" s="39"/>
      <c r="D90" s="216" t="s">
        <v>125</v>
      </c>
      <c r="E90" s="39"/>
      <c r="F90" s="217" t="s">
        <v>348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125</v>
      </c>
      <c r="AU90" s="16" t="s">
        <v>82</v>
      </c>
    </row>
    <row r="91" s="2" customFormat="1">
      <c r="A91" s="37"/>
      <c r="B91" s="38"/>
      <c r="C91" s="39"/>
      <c r="D91" s="221" t="s">
        <v>127</v>
      </c>
      <c r="E91" s="39"/>
      <c r="F91" s="222" t="s">
        <v>350</v>
      </c>
      <c r="G91" s="39"/>
      <c r="H91" s="39"/>
      <c r="I91" s="218"/>
      <c r="J91" s="39"/>
      <c r="K91" s="39"/>
      <c r="L91" s="43"/>
      <c r="M91" s="255"/>
      <c r="N91" s="256"/>
      <c r="O91" s="257"/>
      <c r="P91" s="257"/>
      <c r="Q91" s="257"/>
      <c r="R91" s="257"/>
      <c r="S91" s="257"/>
      <c r="T91" s="25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127</v>
      </c>
      <c r="AU91" s="16" t="s">
        <v>82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oX8R0C0drnsFt2cKQ/Jatv8uF9pt8S8VQsbBp7RCjOWKSaq7YRIPSo5QDt+lScmK1U4wRYIEh8s7E3SuKEPLug==" hashValue="NOuU/ADXWhwNG/oPuFoXuvuiIeYgfDQAk7mpc5j9RCd8sG/YhegwuF/jq9F8HqdO33Cc+1SUkNJiCJgE6JgDAw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030001000"/>
    <hyperlink ref="F91" r:id="rId2" display="https://podminky.urs.cz/item/CS_URS_2024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2024-04-09T08:25:10Z</dcterms:created>
  <dcterms:modified xsi:type="dcterms:W3CDTF">2024-04-09T08:25:18Z</dcterms:modified>
</cp:coreProperties>
</file>